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ricio.sergio\Documents\Relatório de Atividades\"/>
    </mc:Choice>
  </mc:AlternateContent>
  <bookViews>
    <workbookView xWindow="0" yWindow="0" windowWidth="13410" windowHeight="7890" tabRatio="631" firstSheet="2" activeTab="7"/>
  </bookViews>
  <sheets>
    <sheet name="Resumo das Operações" sheetId="1" r:id="rId1"/>
    <sheet name="Câmbios" sheetId="2" r:id="rId2"/>
    <sheet name="Liberados e Entregues" sheetId="3" r:id="rId3"/>
    <sheet name="Exportação" sheetId="4" r:id="rId4"/>
    <sheet name="TIPO - 03" sheetId="9" r:id="rId5"/>
    <sheet name="TIPO - 04" sheetId="5" r:id="rId6"/>
    <sheet name="Agente de Cargas" sheetId="6" r:id="rId7"/>
    <sheet name="Prazo Permanência" sheetId="7" r:id="rId8"/>
    <sheet name="CANCELADOS" sheetId="8" r:id="rId9"/>
    <sheet name="CECAL" sheetId="10" r:id="rId10"/>
    <sheet name="COC" sheetId="11" r:id="rId11"/>
    <sheet name="CpQAM" sheetId="12" r:id="rId12"/>
    <sheet name="CPqGM" sheetId="13" r:id="rId13"/>
    <sheet name="CPqRR" sheetId="14" r:id="rId14"/>
    <sheet name="ENSP" sheetId="16" r:id="rId15"/>
    <sheet name="ICC" sheetId="17" r:id="rId16"/>
    <sheet name="ICICT" sheetId="18" r:id="rId17"/>
    <sheet name="IFF" sheetId="19" r:id="rId18"/>
    <sheet name="ILMD" sheetId="20" r:id="rId19"/>
    <sheet name="INCQS" sheetId="21" r:id="rId20"/>
    <sheet name="IOC" sheetId="22" r:id="rId21"/>
    <sheet name="PRESIDÊNCIA" sheetId="23" r:id="rId22"/>
  </sheets>
  <definedNames>
    <definedName name="_xlnm._FilterDatabase" localSheetId="6" hidden="1">'Agente de Cargas'!$A$1:$P$182</definedName>
    <definedName name="_xlnm._FilterDatabase" localSheetId="1" hidden="1">Câmbios!$A$2:$K$162</definedName>
    <definedName name="_xlnm._FilterDatabase" localSheetId="10" hidden="1">COC!$A$2:$L$10</definedName>
    <definedName name="_xlnm._FilterDatabase" localSheetId="11" hidden="1">CpQAM!$A$2:$L$18</definedName>
    <definedName name="_xlnm._FilterDatabase" localSheetId="12" hidden="1">CPqGM!$A$2:$L$18</definedName>
    <definedName name="_xlnm._FilterDatabase" localSheetId="3" hidden="1">Exportação!$A$1:$O$43</definedName>
    <definedName name="_xlnm._FilterDatabase" localSheetId="15" hidden="1">ICC!$A$2:$L$12</definedName>
    <definedName name="_xlnm._FilterDatabase" localSheetId="17" hidden="1">IFF!$A$2:$L$12</definedName>
    <definedName name="_xlnm._FilterDatabase" localSheetId="19" hidden="1">INCQS!$A$2:$L$11</definedName>
    <definedName name="_xlnm._FilterDatabase" localSheetId="20" hidden="1">IOC!$A$2:$L$70</definedName>
    <definedName name="_xlnm._FilterDatabase" localSheetId="2" hidden="1">'Liberados e Entregues'!$A$1:$Q$133</definedName>
    <definedName name="_xlnm._FilterDatabase" localSheetId="7" hidden="1">'Prazo Permanência'!$A$2:$K$74</definedName>
    <definedName name="_xlnm._FilterDatabase" localSheetId="21" hidden="1">PRESIDÊNCIA!$A$2:$L$18</definedName>
    <definedName name="_xlnm._FilterDatabase" localSheetId="5" hidden="1">'TIPO - 04'!$A$1:$L$96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7" l="1"/>
  <c r="E14" i="18" l="1"/>
  <c r="F14" i="18"/>
  <c r="F20" i="11"/>
  <c r="E20" i="11"/>
  <c r="H182" i="6" l="1"/>
  <c r="I182" i="6"/>
  <c r="E182" i="6"/>
  <c r="D182" i="6"/>
  <c r="E20" i="1"/>
  <c r="D20" i="1"/>
  <c r="D163" i="2"/>
  <c r="G8" i="1"/>
  <c r="G4" i="1"/>
  <c r="G5" i="1"/>
  <c r="G6" i="1"/>
  <c r="G9" i="1" s="1"/>
  <c r="G3" i="1"/>
  <c r="E9" i="1"/>
  <c r="D9" i="1"/>
  <c r="G19" i="1"/>
  <c r="G15" i="1"/>
  <c r="G16" i="1"/>
  <c r="G17" i="1"/>
  <c r="G14" i="1"/>
  <c r="G20" i="1" l="1"/>
  <c r="C9" i="1" l="1"/>
  <c r="B9" i="1"/>
  <c r="H9" i="1"/>
  <c r="F9" i="1"/>
  <c r="F20" i="1"/>
  <c r="C20" i="1"/>
  <c r="B20" i="1"/>
  <c r="H18" i="1"/>
  <c r="H20" i="1" s="1"/>
  <c r="G96" i="5" l="1"/>
  <c r="G26" i="22" l="1"/>
  <c r="J74" i="7" l="1"/>
  <c r="K5" i="7"/>
  <c r="K6" i="7"/>
  <c r="K7" i="7"/>
  <c r="K8" i="7"/>
  <c r="K9" i="7"/>
  <c r="K10" i="7"/>
  <c r="K11" i="7"/>
  <c r="K12" i="7"/>
  <c r="K13" i="7"/>
  <c r="K3" i="7"/>
  <c r="K58" i="7"/>
  <c r="K59" i="7"/>
  <c r="K60" i="7"/>
  <c r="K61" i="7"/>
  <c r="K62" i="7"/>
  <c r="K63" i="7"/>
  <c r="K64" i="7"/>
  <c r="K66" i="7"/>
  <c r="K67" i="7"/>
  <c r="K68" i="7"/>
  <c r="K69" i="7"/>
  <c r="K70" i="7"/>
  <c r="K71" i="7"/>
  <c r="K72" i="7"/>
  <c r="K73" i="7"/>
  <c r="K51" i="7"/>
  <c r="K52" i="7"/>
  <c r="K53" i="7"/>
  <c r="K54" i="7"/>
  <c r="K55" i="7"/>
  <c r="K56" i="7"/>
  <c r="K57" i="7"/>
  <c r="K42" i="7"/>
  <c r="K44" i="7"/>
  <c r="K45" i="7"/>
  <c r="K46" i="7"/>
  <c r="K47" i="7"/>
  <c r="K48" i="7"/>
  <c r="K49" i="7"/>
  <c r="K32" i="7"/>
  <c r="K33" i="7"/>
  <c r="K34" i="7"/>
  <c r="K35" i="7"/>
  <c r="K36" i="7"/>
  <c r="K37" i="7"/>
  <c r="K38" i="7"/>
  <c r="K39" i="7"/>
  <c r="K40" i="7"/>
  <c r="K41" i="7"/>
  <c r="K26" i="7"/>
  <c r="K27" i="7"/>
  <c r="K28" i="7"/>
  <c r="K29" i="7"/>
  <c r="K30" i="7"/>
  <c r="K31" i="7"/>
  <c r="K18" i="7"/>
  <c r="K19" i="7"/>
  <c r="K20" i="7"/>
  <c r="K21" i="7"/>
  <c r="K22" i="7"/>
  <c r="K23" i="7"/>
  <c r="K24" i="7"/>
  <c r="K25" i="7"/>
  <c r="K14" i="7"/>
  <c r="K15" i="7"/>
  <c r="K16" i="7"/>
  <c r="K17" i="7"/>
  <c r="F65" i="7"/>
  <c r="K65" i="7" s="1"/>
  <c r="F50" i="7"/>
  <c r="K50" i="7" s="1"/>
  <c r="F43" i="7"/>
  <c r="K43" i="7" s="1"/>
  <c r="J182" i="6"/>
  <c r="K182" i="6"/>
  <c r="I3" i="9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2" i="4"/>
  <c r="I43" i="4" l="1"/>
  <c r="K74" i="7"/>
  <c r="I126" i="3"/>
  <c r="I125" i="3"/>
  <c r="I124" i="3"/>
  <c r="I123" i="3"/>
  <c r="I122" i="3"/>
  <c r="I119" i="3"/>
  <c r="I118" i="3"/>
  <c r="I117" i="3"/>
  <c r="I116" i="3"/>
  <c r="I115" i="3"/>
  <c r="I114" i="3"/>
  <c r="I110" i="3"/>
  <c r="I105" i="3"/>
  <c r="I104" i="3"/>
  <c r="I93" i="3"/>
  <c r="I78" i="3"/>
  <c r="I77" i="3"/>
  <c r="I76" i="3"/>
  <c r="I75" i="3"/>
  <c r="I74" i="3"/>
  <c r="I73" i="3"/>
  <c r="I62" i="3"/>
  <c r="I59" i="3"/>
  <c r="I58" i="3"/>
  <c r="I57" i="3"/>
  <c r="I56" i="3"/>
  <c r="I55" i="3"/>
  <c r="I51" i="3"/>
  <c r="I48" i="3"/>
  <c r="I47" i="3"/>
  <c r="I46" i="3"/>
  <c r="I45" i="3"/>
  <c r="I44" i="3"/>
  <c r="I39" i="3"/>
  <c r="I38" i="3"/>
  <c r="I37" i="3"/>
  <c r="I36" i="3"/>
  <c r="I35" i="3"/>
  <c r="I34" i="3"/>
  <c r="I31" i="3"/>
  <c r="I30" i="3"/>
  <c r="I29" i="3"/>
  <c r="I28" i="3"/>
  <c r="I26" i="3"/>
  <c r="I25" i="3"/>
  <c r="I24" i="3"/>
  <c r="I23" i="3"/>
  <c r="I22" i="3"/>
  <c r="I21" i="3"/>
  <c r="I20" i="3"/>
  <c r="I19" i="3"/>
  <c r="I16" i="3"/>
  <c r="I11" i="3"/>
  <c r="I132" i="3" l="1"/>
  <c r="K132" i="22"/>
  <c r="G18" i="13"/>
  <c r="G28" i="13"/>
  <c r="C28" i="13"/>
  <c r="D28" i="13"/>
  <c r="E28" i="13"/>
  <c r="F28" i="13"/>
  <c r="G28" i="23" l="1"/>
  <c r="H28" i="23" l="1"/>
  <c r="F28" i="23"/>
  <c r="E28" i="23"/>
  <c r="D28" i="23"/>
  <c r="C28" i="23"/>
  <c r="G80" i="22" l="1"/>
  <c r="F80" i="22"/>
  <c r="E80" i="22"/>
  <c r="D80" i="22"/>
  <c r="C80" i="22"/>
  <c r="F21" i="21"/>
  <c r="E21" i="21"/>
  <c r="D21" i="21"/>
  <c r="C21" i="21"/>
  <c r="G21" i="21"/>
  <c r="G14" i="20"/>
  <c r="F14" i="20"/>
  <c r="E14" i="20"/>
  <c r="D14" i="20"/>
  <c r="C14" i="20"/>
  <c r="G22" i="19"/>
  <c r="F22" i="19"/>
  <c r="E22" i="19"/>
  <c r="D22" i="19"/>
  <c r="C22" i="19"/>
  <c r="G22" i="17"/>
  <c r="E22" i="17"/>
  <c r="D22" i="17"/>
  <c r="C22" i="17"/>
  <c r="F22" i="17"/>
  <c r="G18" i="23"/>
  <c r="G14" i="14"/>
  <c r="F14" i="14"/>
  <c r="E14" i="14"/>
  <c r="D14" i="14"/>
  <c r="C14" i="14"/>
  <c r="F29" i="12"/>
  <c r="E29" i="12"/>
  <c r="D29" i="12"/>
  <c r="C29" i="12"/>
  <c r="G29" i="12"/>
  <c r="H20" i="11"/>
  <c r="G70" i="22"/>
  <c r="G10" i="11"/>
  <c r="G18" i="12"/>
  <c r="G12" i="17"/>
  <c r="G11" i="21"/>
  <c r="G12" i="19"/>
  <c r="G4" i="20"/>
  <c r="G14" i="18"/>
  <c r="G4" i="18"/>
  <c r="G4" i="10"/>
  <c r="G4" i="16" l="1"/>
  <c r="G4" i="14"/>
  <c r="G14" i="16"/>
  <c r="G15" i="10"/>
</calcChain>
</file>

<file path=xl/sharedStrings.xml><?xml version="1.0" encoding="utf-8"?>
<sst xmlns="http://schemas.openxmlformats.org/spreadsheetml/2006/main" count="6148" uniqueCount="1608">
  <si>
    <t xml:space="preserve">RESUMO DAS OPERAÇÕES CAMBIAIS QUANTITATIVO PARA CONVERSÃO </t>
  </si>
  <si>
    <t>MODAL DE PAGTO</t>
  </si>
  <si>
    <t xml:space="preserve">PREGÃO </t>
  </si>
  <si>
    <t>SRP</t>
  </si>
  <si>
    <t>DISPENSA</t>
  </si>
  <si>
    <t>INEXIGIBILIDADE</t>
  </si>
  <si>
    <t>NÃO SE APLICA</t>
  </si>
  <si>
    <t>TOTAL DOS PAGAMENTOS</t>
  </si>
  <si>
    <t>TOTAL DOS RECEBIMENTOS</t>
  </si>
  <si>
    <t>REMESSA SEM SAQUE</t>
  </si>
  <si>
    <t>PAGTO ANTECIPADO</t>
  </si>
  <si>
    <t>CARTA DE CRÉDITO</t>
  </si>
  <si>
    <t>TIPO 4 (FLUTUANTE)</t>
  </si>
  <si>
    <t>TIPO 3 (CONVERSÃO)</t>
  </si>
  <si>
    <t>CAD</t>
  </si>
  <si>
    <t>TOTAIS</t>
  </si>
  <si>
    <t>RESUMO DAS OPERAÇÕES CAMBIAIS VALORES CONVERTIDOS</t>
  </si>
  <si>
    <t>PREGÃO</t>
  </si>
  <si>
    <t>TOTAL DE PROCESSOS</t>
  </si>
  <si>
    <t>/ /</t>
  </si>
  <si>
    <t>FLUTUANTE/TIPO 4</t>
  </si>
  <si>
    <t>15/366815</t>
  </si>
  <si>
    <t>SFR</t>
  </si>
  <si>
    <t>MDPI AG -MOLECULAR DIVERSITY PRESERVATION</t>
  </si>
  <si>
    <t>IOC</t>
  </si>
  <si>
    <t>25030.000100/2015-02F</t>
  </si>
  <si>
    <t>15/365460</t>
  </si>
  <si>
    <t>US$</t>
  </si>
  <si>
    <t>SHIMADZU LATIN AMERICA</t>
  </si>
  <si>
    <t>CPQAM</t>
  </si>
  <si>
    <t>25382.000326/2015-13</t>
  </si>
  <si>
    <t>15/363015</t>
  </si>
  <si>
    <t>SGI</t>
  </si>
  <si>
    <t>CPQGM</t>
  </si>
  <si>
    <t>25383.000198/2015-90</t>
  </si>
  <si>
    <t>15/362792</t>
  </si>
  <si>
    <t>ELSEVIER</t>
  </si>
  <si>
    <t>25383.000261/2015-98</t>
  </si>
  <si>
    <t>15/362220</t>
  </si>
  <si>
    <t>PUBLIC LIBRARY OF SCIENCES-PLOS</t>
  </si>
  <si>
    <t>25382.000306/2015-34</t>
  </si>
  <si>
    <t>E</t>
  </si>
  <si>
    <t>EPHORUS</t>
  </si>
  <si>
    <t>ENSP</t>
  </si>
  <si>
    <t>25388.000277/2013-99</t>
  </si>
  <si>
    <t>NÃƒO SE APLICA</t>
  </si>
  <si>
    <t>15/356480</t>
  </si>
  <si>
    <t>INTERNATIONAL SOCIETY HYMENOPTERISTS</t>
  </si>
  <si>
    <t>SEGEC/IOC</t>
  </si>
  <si>
    <t>25030.000822/2015-59B</t>
  </si>
  <si>
    <t>15/355069</t>
  </si>
  <si>
    <t>LIB</t>
  </si>
  <si>
    <t>OXFORD UNIVERSITY PRESS</t>
  </si>
  <si>
    <t>25030.000822/2015-59C</t>
  </si>
  <si>
    <t>15/355070</t>
  </si>
  <si>
    <t>FRONTIERS MEDIA SA</t>
  </si>
  <si>
    <t>25030.000822/2015-59A</t>
  </si>
  <si>
    <t>CADMUS JOURNAL SERVICES</t>
  </si>
  <si>
    <t>25030.000100/2015-02B</t>
  </si>
  <si>
    <t>25030.000100/2015-02D</t>
  </si>
  <si>
    <t>REM.SEM SAQUE</t>
  </si>
  <si>
    <t>15/350339</t>
  </si>
  <si>
    <t>AMERICAN TYPE CULTURE COLLECTION (ATCC)</t>
  </si>
  <si>
    <t>25030.000367/2015-91A</t>
  </si>
  <si>
    <t>15/350009</t>
  </si>
  <si>
    <t>INBIOS INTERNATIONAL, INC</t>
  </si>
  <si>
    <t>25382.000227/2015-23</t>
  </si>
  <si>
    <t>BIOMED CENTRAL</t>
  </si>
  <si>
    <t>25030.000100/2015-02A</t>
  </si>
  <si>
    <t>15/347119</t>
  </si>
  <si>
    <t>AMERICAN SOCIETY FOR MICROBIOLOGY</t>
  </si>
  <si>
    <t>25383.000240/2015-72</t>
  </si>
  <si>
    <t>15/345563</t>
  </si>
  <si>
    <t>AALAS-AM. ASSOC.FOR LABORATORY ANIMAL SCIENCE</t>
  </si>
  <si>
    <t>CECAL</t>
  </si>
  <si>
    <t>25420.000125/2015-12</t>
  </si>
  <si>
    <t>15/344230</t>
  </si>
  <si>
    <t>TAYLOR E FRANCIS GROUP</t>
  </si>
  <si>
    <t>25382.000098/2015-73</t>
  </si>
  <si>
    <t>15/344227</t>
  </si>
  <si>
    <t>ASSOCIATION OF SCIENCE TECHNOLOGY CENTERS INCORPO</t>
  </si>
  <si>
    <t>COC</t>
  </si>
  <si>
    <t>25067.000180/2015-71A</t>
  </si>
  <si>
    <t>25030.000100/2015-02E</t>
  </si>
  <si>
    <t>15/342195</t>
  </si>
  <si>
    <t>25030.000746/2015-81C</t>
  </si>
  <si>
    <t>15/342196</t>
  </si>
  <si>
    <t>MARY ANN LIEBERT, INC</t>
  </si>
  <si>
    <t>25030.000746/2015-81B</t>
  </si>
  <si>
    <t>15/341609</t>
  </si>
  <si>
    <t>25030.000746/2015-81A</t>
  </si>
  <si>
    <t>15/341610</t>
  </si>
  <si>
    <t>CROSSREF</t>
  </si>
  <si>
    <t>PR</t>
  </si>
  <si>
    <t>25380.001385/2015-11</t>
  </si>
  <si>
    <t>15/341070</t>
  </si>
  <si>
    <t>25383.000215/2015-99</t>
  </si>
  <si>
    <t>PAG. ANTECIP.</t>
  </si>
  <si>
    <t>15/340955</t>
  </si>
  <si>
    <t>CHARLES RIVER LABORATORIES INTERNATIONAL INC</t>
  </si>
  <si>
    <t>ICC</t>
  </si>
  <si>
    <t>25028.000009/2015-28</t>
  </si>
  <si>
    <t>QUIAGEN GMBH</t>
  </si>
  <si>
    <t>25028.000136/2013-65</t>
  </si>
  <si>
    <t>15/336599</t>
  </si>
  <si>
    <t>INTECH DOO</t>
  </si>
  <si>
    <t>SEGECON/IOC</t>
  </si>
  <si>
    <t>25030.000708/2015-29D</t>
  </si>
  <si>
    <t>15/336596</t>
  </si>
  <si>
    <t>HINDAWI PUBLISHING CORPORATION</t>
  </si>
  <si>
    <t>25030.000708/2015-29C</t>
  </si>
  <si>
    <t>15/334565</t>
  </si>
  <si>
    <t>FRONTIERS BIOSCIENCE</t>
  </si>
  <si>
    <t>25030.000708/2015-29B</t>
  </si>
  <si>
    <t>15/334566</t>
  </si>
  <si>
    <t>DARTMOUTH JOURNAL SERVICE</t>
  </si>
  <si>
    <t>25030.000708/2015-29A</t>
  </si>
  <si>
    <t>15/334567</t>
  </si>
  <si>
    <t>25030.000619/2015-82C</t>
  </si>
  <si>
    <t>15/332118</t>
  </si>
  <si>
    <t>FLEXMED CORP</t>
  </si>
  <si>
    <t>IFF</t>
  </si>
  <si>
    <t>25384.000117/2015-41</t>
  </si>
  <si>
    <t>15/332206</t>
  </si>
  <si>
    <t>PROCC/PR</t>
  </si>
  <si>
    <t>25380.001176/2015-77</t>
  </si>
  <si>
    <t>15/331076</t>
  </si>
  <si>
    <t>25030.000484/2015-55H</t>
  </si>
  <si>
    <t>15/330622</t>
  </si>
  <si>
    <t>AMERICAN JOURNAL EXPERTS</t>
  </si>
  <si>
    <t>25382.000247/2015-02</t>
  </si>
  <si>
    <t>15/330610</t>
  </si>
  <si>
    <t>JACOBS PUBLISHERS</t>
  </si>
  <si>
    <t>25030.000484/2015-55E</t>
  </si>
  <si>
    <t>15/329080</t>
  </si>
  <si>
    <t>OMICS</t>
  </si>
  <si>
    <t>25030.000619/2015-82B</t>
  </si>
  <si>
    <t>15/329081</t>
  </si>
  <si>
    <t>25030.000619/2015-82A</t>
  </si>
  <si>
    <t>15/329087</t>
  </si>
  <si>
    <t>25030.000484/2015-55G</t>
  </si>
  <si>
    <t>15/329082</t>
  </si>
  <si>
    <t>25030.000484/2015-55F</t>
  </si>
  <si>
    <t>15/329084</t>
  </si>
  <si>
    <t>ENTOMOLOGICAL SOCIETY OF AMERICA</t>
  </si>
  <si>
    <t>25030.000484/2015-55D</t>
  </si>
  <si>
    <t>15/329083</t>
  </si>
  <si>
    <t>25030.000484/2015-55C</t>
  </si>
  <si>
    <t>15/329085</t>
  </si>
  <si>
    <t>BENTHAM SCIENCE PUBLISHERS LTD</t>
  </si>
  <si>
    <t>25030.000484/2015-55B</t>
  </si>
  <si>
    <t>15/3290086</t>
  </si>
  <si>
    <t>25030.000484/2015-55A</t>
  </si>
  <si>
    <t>15/328313</t>
  </si>
  <si>
    <t>NATURE PUBLISHING GROUP</t>
  </si>
  <si>
    <t>25383.000193/2015-67</t>
  </si>
  <si>
    <t>15/327958</t>
  </si>
  <si>
    <t>15/327959</t>
  </si>
  <si>
    <t>15/326843</t>
  </si>
  <si>
    <t>R$</t>
  </si>
  <si>
    <t>NIHON KOHDEN CORPORATION</t>
  </si>
  <si>
    <t>25384.000687/2014-51</t>
  </si>
  <si>
    <t>25384.000686/2014-14</t>
  </si>
  <si>
    <t>25384.000588/2014-79</t>
  </si>
  <si>
    <t>15/325972</t>
  </si>
  <si>
    <t>25383.000187/2015-18</t>
  </si>
  <si>
    <t>15/323512</t>
  </si>
  <si>
    <t>TTP LABTECH LTDA</t>
  </si>
  <si>
    <t>25028.000030/2014-42</t>
  </si>
  <si>
    <t>15/321539</t>
  </si>
  <si>
    <t>THERMO FISHER SCIENTIFIC</t>
  </si>
  <si>
    <t>25382.000374/2014-12</t>
  </si>
  <si>
    <t>15/320812</t>
  </si>
  <si>
    <t>NIBSC</t>
  </si>
  <si>
    <t>INCQS</t>
  </si>
  <si>
    <t>25385.000259/2014-18</t>
  </si>
  <si>
    <t>15/320692</t>
  </si>
  <si>
    <t>25383.000166/2015-94</t>
  </si>
  <si>
    <t>EQUILAB, INC</t>
  </si>
  <si>
    <t>25030.001290/2013-13</t>
  </si>
  <si>
    <t>15/317292</t>
  </si>
  <si>
    <t>AGENCIA ESPANOLA DE COOPERACIÃ“N INTERNACIONAL</t>
  </si>
  <si>
    <t>CRIS/PR</t>
  </si>
  <si>
    <t>25380.000883/2015-46</t>
  </si>
  <si>
    <t>15/315783</t>
  </si>
  <si>
    <t>BIO-RAD LABORATORIES</t>
  </si>
  <si>
    <t>CPQRR</t>
  </si>
  <si>
    <t>25381.000302/2014-85</t>
  </si>
  <si>
    <t>15/315286</t>
  </si>
  <si>
    <t>15/314315</t>
  </si>
  <si>
    <t>RESIZE</t>
  </si>
  <si>
    <t>25030.000427/2015-76D</t>
  </si>
  <si>
    <t>15/314317</t>
  </si>
  <si>
    <t>25030.000427/2015-76C</t>
  </si>
  <si>
    <t>15/314318</t>
  </si>
  <si>
    <t>JOURNAL OF INFECTION IN DEVELOPING COUNTRIES</t>
  </si>
  <si>
    <t>25030.000427/2015-76B</t>
  </si>
  <si>
    <t>15/314316</t>
  </si>
  <si>
    <t>25030.000427/2015-76A</t>
  </si>
  <si>
    <t>15/313566</t>
  </si>
  <si>
    <t>25385.000271/2014-22</t>
  </si>
  <si>
    <t>15/310434</t>
  </si>
  <si>
    <t>25383.000136/2015-88</t>
  </si>
  <si>
    <t>15/309744</t>
  </si>
  <si>
    <t>ELLAB A/S</t>
  </si>
  <si>
    <t>25385.000302/2014-45</t>
  </si>
  <si>
    <t>15/308675</t>
  </si>
  <si>
    <t>15/306484</t>
  </si>
  <si>
    <t>IMA LIFE NORTH AMERICA INC</t>
  </si>
  <si>
    <t>25385.000346/2013-94</t>
  </si>
  <si>
    <t>15/305986</t>
  </si>
  <si>
    <t>EDP SCIENCE</t>
  </si>
  <si>
    <t>25030.000378/2015-71A</t>
  </si>
  <si>
    <t>15/305543</t>
  </si>
  <si>
    <t>25030.000378/2015-71B</t>
  </si>
  <si>
    <t>15/305637</t>
  </si>
  <si>
    <t>THOMSON REUTERS</t>
  </si>
  <si>
    <t>25380.000454/2015-79</t>
  </si>
  <si>
    <t>15/305661</t>
  </si>
  <si>
    <t>DOT LIB</t>
  </si>
  <si>
    <t>ICICT</t>
  </si>
  <si>
    <t>25380.000493/2015-76</t>
  </si>
  <si>
    <t>15/305121</t>
  </si>
  <si>
    <t>BECTON DICKINSON</t>
  </si>
  <si>
    <t>25382.000390/2014-13</t>
  </si>
  <si>
    <t>15/305122</t>
  </si>
  <si>
    <t>CARL ZEISS MICROSCOPY GMBH</t>
  </si>
  <si>
    <t>25030.000879/2014-77</t>
  </si>
  <si>
    <t>15/302022</t>
  </si>
  <si>
    <t>15/303072</t>
  </si>
  <si>
    <t>$A</t>
  </si>
  <si>
    <t>CELLABS</t>
  </si>
  <si>
    <t>25382.000102/2015-01</t>
  </si>
  <si>
    <t>15/302223</t>
  </si>
  <si>
    <t>LEICA MIKROSYSTEME VERETRIEB GMBH-DSA</t>
  </si>
  <si>
    <t>25383.000289/2014-44</t>
  </si>
  <si>
    <t>15/302021</t>
  </si>
  <si>
    <t>25030.000279/2015-90B</t>
  </si>
  <si>
    <t>15/301599</t>
  </si>
  <si>
    <t>FC BUSINESS INTELIGENCE</t>
  </si>
  <si>
    <t>VPPIS/PR</t>
  </si>
  <si>
    <t>25380.000809/2015-20</t>
  </si>
  <si>
    <t>25385.000258/2014-73</t>
  </si>
  <si>
    <t>15/301426</t>
  </si>
  <si>
    <t>OLYMPUS AMÃ‰RICA INC.</t>
  </si>
  <si>
    <t>25028.000165/2013-27</t>
  </si>
  <si>
    <t>15/300594</t>
  </si>
  <si>
    <t>CORPORACTION PARQUE EXPLORA</t>
  </si>
  <si>
    <t>25067.000094/2015-68A</t>
  </si>
  <si>
    <t>15/2989922</t>
  </si>
  <si>
    <t>25383.000108/2015-61</t>
  </si>
  <si>
    <t>15/297381</t>
  </si>
  <si>
    <t>VPPLR/PR</t>
  </si>
  <si>
    <t>25380.001462/2014-51</t>
  </si>
  <si>
    <t>15/296632</t>
  </si>
  <si>
    <t>25384.000498/2014-88</t>
  </si>
  <si>
    <t>15/296307</t>
  </si>
  <si>
    <t>AULP-ASSOCIAÃ‡ÃƒO DAS UNIVERSIDADES LINGUA PORTUGUE</t>
  </si>
  <si>
    <t>VPEIC/PR</t>
  </si>
  <si>
    <t>25380.000645/2015-31</t>
  </si>
  <si>
    <t>15/295193</t>
  </si>
  <si>
    <t>25383.000104/2015-82</t>
  </si>
  <si>
    <t>15/295214</t>
  </si>
  <si>
    <t>25383.000100/2015-02</t>
  </si>
  <si>
    <t>15/294249</t>
  </si>
  <si>
    <t>ILMD</t>
  </si>
  <si>
    <t>25792.000080/2015-40</t>
  </si>
  <si>
    <t>15/2935567</t>
  </si>
  <si>
    <t>CARL ZEISS JENA GMBH</t>
  </si>
  <si>
    <t>25030.000337/2014-02</t>
  </si>
  <si>
    <t>15/293786</t>
  </si>
  <si>
    <t>15/291208</t>
  </si>
  <si>
    <t>PROLAB</t>
  </si>
  <si>
    <t>25028.000053/2014-57</t>
  </si>
  <si>
    <t>OUTROS</t>
  </si>
  <si>
    <t>15/291044</t>
  </si>
  <si>
    <t>METROHM AUTOLAB BV</t>
  </si>
  <si>
    <t>25382.000389/2014-81</t>
  </si>
  <si>
    <t>15/291276</t>
  </si>
  <si>
    <t>MAGNOLIA PRESS</t>
  </si>
  <si>
    <t>25030.000100/2015-02I</t>
  </si>
  <si>
    <t>15/291275</t>
  </si>
  <si>
    <t>AMCA-THE AMERICAN MOSQUITO CONTROL ASSOC.</t>
  </si>
  <si>
    <t>25030.000279/2015-90A</t>
  </si>
  <si>
    <t>15/291277</t>
  </si>
  <si>
    <t>PUBLISHERS INTERNACIONAL LINKING ASSOCIATIO</t>
  </si>
  <si>
    <t>25380.000618/2015-68</t>
  </si>
  <si>
    <t>15/290232</t>
  </si>
  <si>
    <t>MICROSORCE DISCOVERY SISTEMS</t>
  </si>
  <si>
    <t>25380.001047/2014-06</t>
  </si>
  <si>
    <t>TIPO 3</t>
  </si>
  <si>
    <t>15/290346</t>
  </si>
  <si>
    <t>ECSITE _EUROPEAN NETWORK OF SCIENCE CENTERS</t>
  </si>
  <si>
    <t>25067.000068/2015-30</t>
  </si>
  <si>
    <t>15/290235</t>
  </si>
  <si>
    <t>15/2896606</t>
  </si>
  <si>
    <t>APPLIED BIOSYSTEMS</t>
  </si>
  <si>
    <t>25384.000533/2014-69</t>
  </si>
  <si>
    <t>15/288590</t>
  </si>
  <si>
    <t>PERKIN ELMER</t>
  </si>
  <si>
    <t>25384.000519/2014-65</t>
  </si>
  <si>
    <t>15/288418</t>
  </si>
  <si>
    <t>25382.000080/2015-71</t>
  </si>
  <si>
    <t>15/286507</t>
  </si>
  <si>
    <t>LEICA MICROSYSTEMS AG</t>
  </si>
  <si>
    <t>25028.000155/2013-91</t>
  </si>
  <si>
    <t>15/286516</t>
  </si>
  <si>
    <t>NIKON, INC.</t>
  </si>
  <si>
    <t>25030.000750/2014-69</t>
  </si>
  <si>
    <t>15/284857</t>
  </si>
  <si>
    <t>25030.000999/2014-74B</t>
  </si>
  <si>
    <t>15/28484857</t>
  </si>
  <si>
    <t>25380.001080/2014-28</t>
  </si>
  <si>
    <t>15/285026</t>
  </si>
  <si>
    <t>CHEMBRIDGE CONTACT</t>
  </si>
  <si>
    <t>25380.001048/2014-42</t>
  </si>
  <si>
    <t>15/285045</t>
  </si>
  <si>
    <t>BECTON DICKNSONDELURUGUAY S.A.</t>
  </si>
  <si>
    <t>25380.000806/2014-13</t>
  </si>
  <si>
    <t>15/285315</t>
  </si>
  <si>
    <t>ONEWORLD ACCURACY</t>
  </si>
  <si>
    <t>25385.000246/2014-49</t>
  </si>
  <si>
    <t>15/284715</t>
  </si>
  <si>
    <t>COSMED</t>
  </si>
  <si>
    <t>25384.000364/2014-67</t>
  </si>
  <si>
    <t>15/284578</t>
  </si>
  <si>
    <t>DELTEX MEDICAL LIMITED</t>
  </si>
  <si>
    <t>25384.000563/2014-75</t>
  </si>
  <si>
    <t>15/283384</t>
  </si>
  <si>
    <t>VERIDIAM</t>
  </si>
  <si>
    <t>25383.000247/2014-11</t>
  </si>
  <si>
    <t>15/283953</t>
  </si>
  <si>
    <t>25030.000999/2014-74A</t>
  </si>
  <si>
    <t>15/283951</t>
  </si>
  <si>
    <t>SPRINGER VERLAG GMBH &amp; CO. KG</t>
  </si>
  <si>
    <t>25030.000999/2014-74C</t>
  </si>
  <si>
    <t>15/282800</t>
  </si>
  <si>
    <t>CARL ZEISS</t>
  </si>
  <si>
    <t>25030.000825/2014-10</t>
  </si>
  <si>
    <t>15/18249810</t>
  </si>
  <si>
    <t>15/281896</t>
  </si>
  <si>
    <t>15/282153</t>
  </si>
  <si>
    <t>AMERICAN ASSOCIATION FOR THE ADVANCEMENT OF SCIEN</t>
  </si>
  <si>
    <t>25030.000897/2014-59</t>
  </si>
  <si>
    <t>15/281895</t>
  </si>
  <si>
    <t>25030.000935/2014-73D</t>
  </si>
  <si>
    <t>15/280796</t>
  </si>
  <si>
    <t>SELLEX, INC.</t>
  </si>
  <si>
    <t>25030.000635/2014-94</t>
  </si>
  <si>
    <t>15/279753</t>
  </si>
  <si>
    <t>EPPENDORF</t>
  </si>
  <si>
    <t>25382.000382/2014-69</t>
  </si>
  <si>
    <t>15/279425</t>
  </si>
  <si>
    <t>25380.001587/2014-81</t>
  </si>
  <si>
    <t>15/278166</t>
  </si>
  <si>
    <t>25382.000375/2014-67</t>
  </si>
  <si>
    <t>15/277373</t>
  </si>
  <si>
    <t>TEST VERITAS SRL</t>
  </si>
  <si>
    <t>25385.000070/2014-25</t>
  </si>
  <si>
    <t>15/277351</t>
  </si>
  <si>
    <t>SCIENTIFIC RESEARCH PUBLISHING</t>
  </si>
  <si>
    <t>25030.000151/2015-26B</t>
  </si>
  <si>
    <t>15/275648</t>
  </si>
  <si>
    <t>PENSOFT PUBLISHERS LTD</t>
  </si>
  <si>
    <t>25030.000151/2015-26A</t>
  </si>
  <si>
    <t>15/275649</t>
  </si>
  <si>
    <t>25383.000300/2014-76</t>
  </si>
  <si>
    <t>15/274631</t>
  </si>
  <si>
    <t>25383.000030/2015-84</t>
  </si>
  <si>
    <t>15/272284</t>
  </si>
  <si>
    <t>25028.000066/2014-26</t>
  </si>
  <si>
    <t>15/272575</t>
  </si>
  <si>
    <t>ASSOCIATION OF SCIENCE/TECHNOLOGY CENTERS INCORPOD</t>
  </si>
  <si>
    <t>25067.000010/2015-96B</t>
  </si>
  <si>
    <t>15/272065</t>
  </si>
  <si>
    <t>25380.001123/2014-75</t>
  </si>
  <si>
    <t>15/272075</t>
  </si>
  <si>
    <t>GE HEALTHCARE BIO-SCIENCES CORP</t>
  </si>
  <si>
    <t>25382.000377/2014-56</t>
  </si>
  <si>
    <t>15/272069</t>
  </si>
  <si>
    <t>THERMO FISHER SCIENTIFIC ASHEVILLE LLC</t>
  </si>
  <si>
    <t>25382.000376/2014-10</t>
  </si>
  <si>
    <t>15/271280</t>
  </si>
  <si>
    <t>EUROPEAN NETWORK OS SCIENCE CENTER AND MUSEUMS</t>
  </si>
  <si>
    <t>25067.000010/2015-96C</t>
  </si>
  <si>
    <t>15/271285</t>
  </si>
  <si>
    <t>RED DE POPULARIZACION DE LA CIENCIA Y TECNOLOGIA</t>
  </si>
  <si>
    <t>25067.000010/2015-96A</t>
  </si>
  <si>
    <t>15/305372</t>
  </si>
  <si>
    <t>HAMILTON COMPANY</t>
  </si>
  <si>
    <t>25380.001463/2014-04</t>
  </si>
  <si>
    <t>15/267612</t>
  </si>
  <si>
    <t>25382.000292/2014-78</t>
  </si>
  <si>
    <t>15/264225</t>
  </si>
  <si>
    <t>25030.000036/2014-71E</t>
  </si>
  <si>
    <t>15/264227</t>
  </si>
  <si>
    <t>SOCIETY FOR VECTOR ECOLOGY</t>
  </si>
  <si>
    <t>25030.000935/2014-73C</t>
  </si>
  <si>
    <t>15/26422</t>
  </si>
  <si>
    <t>25030.000935/2014-73B</t>
  </si>
  <si>
    <t>15/263114</t>
  </si>
  <si>
    <t>25030.000171/2014-16B</t>
  </si>
  <si>
    <t>15/263097</t>
  </si>
  <si>
    <t>ASSOCIAÃ‡ÃƒO INTERNACIOANL DE CIÃŠNCIAS SOCIAIS</t>
  </si>
  <si>
    <t>25067.000252/2014-07</t>
  </si>
  <si>
    <t>15/262283</t>
  </si>
  <si>
    <t>JEOL USA, INC.</t>
  </si>
  <si>
    <t>25028.000025/2014-30</t>
  </si>
  <si>
    <t>MOD. LICITACAO</t>
  </si>
  <si>
    <t>MOD. PAGTO/RECEBIM.</t>
  </si>
  <si>
    <t>APE</t>
  </si>
  <si>
    <t>VCP</t>
  </si>
  <si>
    <t>DATA PAGTO</t>
  </si>
  <si>
    <t>VALOR REAIS</t>
  </si>
  <si>
    <t>TAXA</t>
  </si>
  <si>
    <t>VALOR</t>
  </si>
  <si>
    <t>SIMBOLO</t>
  </si>
  <si>
    <t>EXPORTADOR</t>
  </si>
  <si>
    <t>UNIDADE</t>
  </si>
  <si>
    <t>PROCESSO N.</t>
  </si>
  <si>
    <t>VERDE</t>
  </si>
  <si>
    <t>LUCIANA DA SILVA SANTOS MACHADO</t>
  </si>
  <si>
    <t>4 BROMO 3,5 DIMETHYL</t>
  </si>
  <si>
    <t>LIBERADO / ENTREGUE</t>
  </si>
  <si>
    <t>PAGAMENTO ANTECIPADO</t>
  </si>
  <si>
    <t>CAPOT CHEMICAL CO.</t>
  </si>
  <si>
    <t>25380.001365/2014-69</t>
  </si>
  <si>
    <t>PAULO CEZAR MIRANDA</t>
  </si>
  <si>
    <t>SISTEMA INFINITE STORAGE COM ISG CHASSI DE 4U C/2 PROCESSADORES</t>
  </si>
  <si>
    <t>INFLUENZA</t>
  </si>
  <si>
    <t>DOACAO</t>
  </si>
  <si>
    <t>25030.000920/2015-96</t>
  </si>
  <si>
    <t>AMOSTRAS DE ORIGEM ANIMAL</t>
  </si>
  <si>
    <t>25030.000781/2015-09</t>
  </si>
  <si>
    <t>VACINA RECOMBINANTE DE MALARIA</t>
  </si>
  <si>
    <t>VAC4ALL SAS</t>
  </si>
  <si>
    <t>25030.000412/2015-16</t>
  </si>
  <si>
    <t>PROTEINAS E MIOBLASTOS</t>
  </si>
  <si>
    <t>CENTER FOR RESEARCH IN MYOLOGY</t>
  </si>
  <si>
    <t>25030.000388/2015-15</t>
  </si>
  <si>
    <t>LINHAGENS CELULARES HUMANAS</t>
  </si>
  <si>
    <t>JEFFERSON</t>
  </si>
  <si>
    <t>25030.000383/2015-84</t>
  </si>
  <si>
    <t>PUBLIC HEALTH LABORATORY CENTRE</t>
  </si>
  <si>
    <t>25030.000351/2015-89</t>
  </si>
  <si>
    <t>NIH AIDS</t>
  </si>
  <si>
    <t>25030.000093/2015-31</t>
  </si>
  <si>
    <t>TUBOS COM TAMPA DE ROSCAS</t>
  </si>
  <si>
    <t>25030.000977/2014-12</t>
  </si>
  <si>
    <t>FALCOM COM CRITHIDIA BOMBI</t>
  </si>
  <si>
    <t>INSTITUTE OF INTEGRATIVE BIOLOGY</t>
  </si>
  <si>
    <t>25030.000976/2014-60</t>
  </si>
  <si>
    <t>AMOSTRA DE SORO</t>
  </si>
  <si>
    <t>PRHEVI - HOSPITAL CENTRAL DE MENDOZA</t>
  </si>
  <si>
    <t>25030.000919/2014-81</t>
  </si>
  <si>
    <t>MINISTERIO DE SALUD</t>
  </si>
  <si>
    <t>25030.000909/2014-45</t>
  </si>
  <si>
    <t>MICROORGANISMOS</t>
  </si>
  <si>
    <t>EQUIPAMENTOS</t>
  </si>
  <si>
    <t>REAGENTES</t>
  </si>
  <si>
    <t>25030.000871/2014-19</t>
  </si>
  <si>
    <t>VERMELHO</t>
  </si>
  <si>
    <t>CONFOCAL MODULE LSM 510 META E ECU + COMPUTER FOR LSM 510 META</t>
  </si>
  <si>
    <t>AMOSTRA DE CULTURA DE FUNGOS E LEVEDURA</t>
  </si>
  <si>
    <t>25385.000069/2015-81</t>
  </si>
  <si>
    <t>25384.000483/2015-09</t>
  </si>
  <si>
    <t>MATERIAL PARA USO EM VENTILADOR DE LEITO</t>
  </si>
  <si>
    <t>LYVIA VITORIO PEREIRA</t>
  </si>
  <si>
    <t>MONITOR DE BEIRA DE LEITO</t>
  </si>
  <si>
    <t>DESFIBRILADOR COM MARCA PASSO</t>
  </si>
  <si>
    <t>KARL KAPS GMBH 7 CO KG</t>
  </si>
  <si>
    <t>25384.000609/2014-56</t>
  </si>
  <si>
    <t>SONDAS PEDIATRICAS</t>
  </si>
  <si>
    <t>NEW PORT CORPORATION</t>
  </si>
  <si>
    <t>SISTEMA DE CONTROLE DE TEMPERATURA</t>
  </si>
  <si>
    <t>CAREFUSION 22705 SAVI SAVI RANCH</t>
  </si>
  <si>
    <t>PHOENIX S&amp;T</t>
  </si>
  <si>
    <t>25028.000088/2015-77</t>
  </si>
  <si>
    <t>SISTEMA DE CRICORTES LEICA FC 7</t>
  </si>
  <si>
    <t>SISTEMA DE IMAGEM IVIS SPECTRUM CT.</t>
  </si>
  <si>
    <t>CARTA DE CREDITO</t>
  </si>
  <si>
    <t>25028.000007/2014-58</t>
  </si>
  <si>
    <t>SANOFI PASTEUR</t>
  </si>
  <si>
    <t>25385.000222/2015-71</t>
  </si>
  <si>
    <t>FASE DE LIBERACAO ALFANDEGARIA</t>
  </si>
  <si>
    <t>25385.000073/2015-40</t>
  </si>
  <si>
    <t>AMOSTRA DE CULTURA DE FUNGOS E LEVEDURAS</t>
  </si>
  <si>
    <t>25385.000071/2015-51</t>
  </si>
  <si>
    <t>25385.000061/2015-15</t>
  </si>
  <si>
    <t>TERAPEUTIC GOODS ADMINISTRATION-TGA</t>
  </si>
  <si>
    <t>25385.000021/2015-73</t>
  </si>
  <si>
    <t>25385.000367/2014-91</t>
  </si>
  <si>
    <t>AMOSTRAS PARA CERTIFICADO DE ANALISE.</t>
  </si>
  <si>
    <t>AOCS - AMERICAN OIL CHEMISTS SOCIETY</t>
  </si>
  <si>
    <t>25385.000303/2014-90</t>
  </si>
  <si>
    <t>SONDA DE TEMPERATURA RETAL PARA COELHOS</t>
  </si>
  <si>
    <t>SISTEMA DE CROMOTOGRAFIA</t>
  </si>
  <si>
    <t>WATERS CORPORATION</t>
  </si>
  <si>
    <t>NIST - NATIONAL INSTITUTE OF STAND. AND TECNOL.</t>
  </si>
  <si>
    <t>25385.000254/2014-95</t>
  </si>
  <si>
    <t>DSMZ GMBH</t>
  </si>
  <si>
    <t>25385.000253/2014-41</t>
  </si>
  <si>
    <t>GSK</t>
  </si>
  <si>
    <t>25385.000242/2014-61</t>
  </si>
  <si>
    <t>ENSAIO DE PROFICIENCIA</t>
  </si>
  <si>
    <t>TIPO 4</t>
  </si>
  <si>
    <t>25385.000053/2014-98</t>
  </si>
  <si>
    <t>RITONAVIR, EMTRICITABINE, RALTEGRAVIR, DARUNAVIR, ETRAVIRINE</t>
  </si>
  <si>
    <t>FISHER BIOSERVICES</t>
  </si>
  <si>
    <t>25029.000352/2015-62</t>
  </si>
  <si>
    <t>MEDICAMENTOS</t>
  </si>
  <si>
    <t>ABBVILE LTD</t>
  </si>
  <si>
    <t>25029.000351/2015-18</t>
  </si>
  <si>
    <t>GILEAD SCIENCES, INC.</t>
  </si>
  <si>
    <t>25029.000302/2015-85</t>
  </si>
  <si>
    <t>MAURICIO SERGIO MARNET DE OLIVEIRA</t>
  </si>
  <si>
    <t>TIRAS DE PAPEL PARA TESTAGEM DE ISONIAZIDA NA URINA (TAXO INH STRIPS 1X25V)</t>
  </si>
  <si>
    <t>BD B.V. INTERNATIONAL BRANCH</t>
  </si>
  <si>
    <t>25029.000300/2015-96</t>
  </si>
  <si>
    <t>RALTEGRAVIR POTASSIUM</t>
  </si>
  <si>
    <t>MERCK</t>
  </si>
  <si>
    <t>25029.000292/2015-88</t>
  </si>
  <si>
    <t>25029.000278/2015-84</t>
  </si>
  <si>
    <t>EMTRICITABINE/TENOFOVIR DF 200MG E OUTROS</t>
  </si>
  <si>
    <t>25029.000277/2015-30</t>
  </si>
  <si>
    <t>EFAVIRENZ 600 MG TABLETS E E OUTROS</t>
  </si>
  <si>
    <t>PLACEBO FOR GSK1265744</t>
  </si>
  <si>
    <t>25029.000274/2015-04</t>
  </si>
  <si>
    <t>25029.000268/2015-49</t>
  </si>
  <si>
    <t>ANTIRETROVIRAL RESEARCH MEDICATIONS</t>
  </si>
  <si>
    <t>25029.000258/2015-11</t>
  </si>
  <si>
    <t>25029.000257/2015-69</t>
  </si>
  <si>
    <t>25029.000218/2015-61</t>
  </si>
  <si>
    <t>ANTINEOPLASTIC E ANTIRETROVIRAL</t>
  </si>
  <si>
    <t>BIOMEDICAL RESEARCH INSTITUTE</t>
  </si>
  <si>
    <t>25029.000200/2015-60</t>
  </si>
  <si>
    <t>25029.000160/2015-56</t>
  </si>
  <si>
    <t>TRUVADA, TABLET 30CT</t>
  </si>
  <si>
    <t>25029.000152/2015-18</t>
  </si>
  <si>
    <t>ANTIRETORVIRAL RESEARCH MEDICATIONS</t>
  </si>
  <si>
    <t>25029.000131/2015-94</t>
  </si>
  <si>
    <t>ANTINEOPLASTIC RESEARCH MEDICATIONS</t>
  </si>
  <si>
    <t>25029.000101/2015-88</t>
  </si>
  <si>
    <t>25029.000100/2015-33</t>
  </si>
  <si>
    <t>RITONAVIR</t>
  </si>
  <si>
    <t>25029.000076/2015-32</t>
  </si>
  <si>
    <t>TRUVADA TABS</t>
  </si>
  <si>
    <t>25029.000072/2015-54</t>
  </si>
  <si>
    <t>MEDICAMENTOS NORVIR (RITONAVIR E KALETRA</t>
  </si>
  <si>
    <t>ABBVIE DEUTSCHLAND GMBH &amp; CO. KG</t>
  </si>
  <si>
    <t>25029.000031/2015-68</t>
  </si>
  <si>
    <t>25029.000024/2015-66</t>
  </si>
  <si>
    <t>MEDICAMENTOS - ETOPOSITE E EMTRICITABINE</t>
  </si>
  <si>
    <t>AMARELO</t>
  </si>
  <si>
    <t>25029.000023/2015-11</t>
  </si>
  <si>
    <t>25029.000438/2014-12</t>
  </si>
  <si>
    <t>MERCK &amp; CO, INC</t>
  </si>
  <si>
    <t>25029.000423/2014-46</t>
  </si>
  <si>
    <t>APOTEX ADVANCING GENERICS</t>
  </si>
  <si>
    <t>25029.000383/2014-32</t>
  </si>
  <si>
    <t>CEPAS PARA TESTES DE PROFICIENCIA</t>
  </si>
  <si>
    <t>INSTITUTO NACIONAL DE ENFERMEDADES INFECCIOSAS</t>
  </si>
  <si>
    <t>25388.000294/2015-98</t>
  </si>
  <si>
    <t>CLOSTRIDIUM (BACTERIAS)</t>
  </si>
  <si>
    <t>UNIVERSITY OF GUELPH</t>
  </si>
  <si>
    <t>25388.000070/2015-86</t>
  </si>
  <si>
    <t>PRTEINA RECOMBIANTE</t>
  </si>
  <si>
    <t>THE GEORGE WASHINGTON DC</t>
  </si>
  <si>
    <t>25381.000173/2015-14</t>
  </si>
  <si>
    <t>CENTRO DE PESQUISAS GONCALO MONIZ</t>
  </si>
  <si>
    <t>TUBOS P/CONGELAMENT (0,5ML) (1.0ML) RATOEIRA ARMADILHA DE PRESSÃƒO</t>
  </si>
  <si>
    <t>YALE SCHOOL OF PUBLIC HEALTH</t>
  </si>
  <si>
    <t>25383.000103/2015-38</t>
  </si>
  <si>
    <t>PROMEGA</t>
  </si>
  <si>
    <t>25383.000301/2014-11</t>
  </si>
  <si>
    <t>REAGENTES, TUBOS E PLACAS</t>
  </si>
  <si>
    <t>UNIV.OF PITTSBURGH-CENTER FOR VACCINE RESEARCH</t>
  </si>
  <si>
    <t>25382.000174/2015-41</t>
  </si>
  <si>
    <t>KIT DE ELISA</t>
  </si>
  <si>
    <t>CITOMETRO DE FLUXO FACSCANTO II</t>
  </si>
  <si>
    <t>BD - IMMONOCYTOMETRY SYSTEMS</t>
  </si>
  <si>
    <t>TERMOCICLADOR E OUTROS</t>
  </si>
  <si>
    <t>ESPECTROFOTOMETRO</t>
  </si>
  <si>
    <t>GE HEALTHCARE LIFE SCIENCES</t>
  </si>
  <si>
    <t>INCUBADORA DE CO2 WATER JACKET 3111 FITRO HEPA</t>
  </si>
  <si>
    <t>MICROSCOPIO INVERTIDO TRINOCULAR</t>
  </si>
  <si>
    <t>CENTRIFUGA</t>
  </si>
  <si>
    <t>CANAL DE LIBERACAO</t>
  </si>
  <si>
    <t>PESO</t>
  </si>
  <si>
    <t>DIAS NA ALFANDEGA</t>
  </si>
  <si>
    <t>LIBERACAO</t>
  </si>
  <si>
    <t>CHEGADA PRODUTO</t>
  </si>
  <si>
    <t>DATA PO</t>
  </si>
  <si>
    <t>RESPONSAVEL</t>
  </si>
  <si>
    <t>PRODUTO</t>
  </si>
  <si>
    <t>VL REAIS</t>
  </si>
  <si>
    <t>VL CONTRATADO</t>
  </si>
  <si>
    <t>STATUS</t>
  </si>
  <si>
    <t>ABERTURA</t>
  </si>
  <si>
    <t>MODALIADE DE LICITACAO</t>
  </si>
  <si>
    <t>EXPORTADOR/FABRICANTE</t>
  </si>
  <si>
    <t>MODALIDADE DE PAGTO</t>
  </si>
  <si>
    <t>EXPORTADOR / FABRICANTE</t>
  </si>
  <si>
    <t>EXPORTADO</t>
  </si>
  <si>
    <t>25030.000872/2015-36</t>
  </si>
  <si>
    <t>25030.000824/2015-48</t>
  </si>
  <si>
    <t>AMOSTRA BACTERIANA</t>
  </si>
  <si>
    <t>25030.000961/2015-82</t>
  </si>
  <si>
    <t>DNA HUMANO</t>
  </si>
  <si>
    <t>25030.000790/2015-91</t>
  </si>
  <si>
    <t>CELULA HUMANA</t>
  </si>
  <si>
    <t>25030.000789/2015-67</t>
  </si>
  <si>
    <t>INSETOS</t>
  </si>
  <si>
    <t>25030.000721/2015-88</t>
  </si>
  <si>
    <t>ESTRATO DE PROTEINA DE ROEDORES</t>
  </si>
  <si>
    <t>25030.000706/2015-30</t>
  </si>
  <si>
    <t>SOBRENADANTES DE CULTURA DE CELULAS DE MOSQUITO INFECTADOS</t>
  </si>
  <si>
    <t>25030.000705/2015-95</t>
  </si>
  <si>
    <t>25030.000694/2015-43</t>
  </si>
  <si>
    <t>FEZES E SORO DE FELIS DOMESTCUS</t>
  </si>
  <si>
    <t>25030.000678/2015-51</t>
  </si>
  <si>
    <t>25030.000636/2015-10</t>
  </si>
  <si>
    <t>TUBOS CONTENDO AMOSTRAS DE CULTURAS CELULARES</t>
  </si>
  <si>
    <t>25030.000635/2015-75</t>
  </si>
  <si>
    <t>25030.000618/2015-38</t>
  </si>
  <si>
    <t>TUBOS CONTENDO FORMAS DE TRYPANOSOMA CRUZY</t>
  </si>
  <si>
    <t>25030.000481/2015-11</t>
  </si>
  <si>
    <t>25030.000436/2015-67</t>
  </si>
  <si>
    <t>AMOSTRAS DE DNA HUMANO</t>
  </si>
  <si>
    <t>25030.000405/2015-14</t>
  </si>
  <si>
    <t>RNA DE HOSPEDEIROS ROEDORES SIGMODONTINE</t>
  </si>
  <si>
    <t>25030.000371/2015-50</t>
  </si>
  <si>
    <t>25030.000358/2015-09</t>
  </si>
  <si>
    <t>25030.000352/2015-23</t>
  </si>
  <si>
    <t>AMOSTRAS DE DNA HUMANO/HUMAN DNA SAMPLES</t>
  </si>
  <si>
    <t>25030.000350/2015-34</t>
  </si>
  <si>
    <t>SORO HUMANO</t>
  </si>
  <si>
    <t>25030.000327/2015-40</t>
  </si>
  <si>
    <t>EXTRATO DE DENTE, SORO E SANGUE DE MACACA MULATTA</t>
  </si>
  <si>
    <t>25030.000326/2015-03</t>
  </si>
  <si>
    <t>SORO DE PRIMATA</t>
  </si>
  <si>
    <t>GONADES DE INSETOR E PERNASDE INSETOS</t>
  </si>
  <si>
    <t>25030.000252/2015-05</t>
  </si>
  <si>
    <t>25030.000136/2015-88</t>
  </si>
  <si>
    <t>25030.000122/2015-64</t>
  </si>
  <si>
    <t>T CRUZY CONGELADO E SORO DE CAMUNDONGOS</t>
  </si>
  <si>
    <t>25030.000998/2014-20</t>
  </si>
  <si>
    <t>TUBOS TIPO EPPENDORF COM SORO HUMANO</t>
  </si>
  <si>
    <t>25030.000991/2014-16</t>
  </si>
  <si>
    <t>25030.000947/2014-06</t>
  </si>
  <si>
    <t>SOBRENADANTES DE CULTURAS CELULARES ANIMAIS</t>
  </si>
  <si>
    <t>25030.000939/2015-32</t>
  </si>
  <si>
    <t>ACINETOBACTER BAUMANII</t>
  </si>
  <si>
    <t>25385.000107/2015-04</t>
  </si>
  <si>
    <t>CLORIDRATO DE TIAMINA 7G E 500MG</t>
  </si>
  <si>
    <t>25385.000319/2014-01</t>
  </si>
  <si>
    <t>CLORIDRATO DE TIAMINA 7G E 500 MG</t>
  </si>
  <si>
    <t>25385.000318/2014-58</t>
  </si>
  <si>
    <t>25029.000094/2015-14</t>
  </si>
  <si>
    <t>25381.000231/2015-00</t>
  </si>
  <si>
    <t>25381.000075/2015-79</t>
  </si>
  <si>
    <t>PATAS DE INSETOS</t>
  </si>
  <si>
    <t>25381.000071/2015-91</t>
  </si>
  <si>
    <t>MOLUSCOS MORTOS E FIXADOS</t>
  </si>
  <si>
    <t>25381.000062/2015-08</t>
  </si>
  <si>
    <t>25383.000120/2015-75</t>
  </si>
  <si>
    <t>PEPTIDEOS SINTETICOS</t>
  </si>
  <si>
    <t>25380.000431/2015-64</t>
  </si>
  <si>
    <t>CEPAS DE LEPTOSPIRA</t>
  </si>
  <si>
    <t>25030.000823/2015-01</t>
  </si>
  <si>
    <t>MODALIDADE</t>
  </si>
  <si>
    <t>DOAÇÃO</t>
  </si>
  <si>
    <t>FUNDAÇÃO OSWALDO CRUZ</t>
  </si>
  <si>
    <t>LIBERAÇÃO</t>
  </si>
  <si>
    <t>TOTAL DE PROCESSOS:</t>
  </si>
  <si>
    <t>Frete interno - 899,93 + Taxas - 813,69 + Seguro - 189,23 = 1902,85</t>
  </si>
  <si>
    <t>25380.001486/2014-19N</t>
  </si>
  <si>
    <t>Seguro - 193,26 + desconsolidação - 233,80 + collect fee - 233,80 + delivery fee - 167,00 + transporte entrega - 516,30 = 1.344,16</t>
  </si>
  <si>
    <t>Seguro - 4.439,44 + desconsolidação - 233,80 + collect fee - 1.495,69 + delivery fee - 167,00 + DAPE infraero - 348,62 + transporte entrega - 2.135,24 = 8.819,79</t>
  </si>
  <si>
    <t>Frete interno R$ 505,48 + seguro R$ 196,16 + delivery fee R$ 97,80 = R$ 799,44</t>
  </si>
  <si>
    <t>Nota Fiscal n° 4874 - Transporte nacional R$ 1.353,55 + seguro R$ 1.598,68 + desconsolidação R$ 222,60 + collect fee R$ 1.040,66 + delivery fee R$ 159,00 = R$ 4.374,50</t>
  </si>
  <si>
    <t>transporte nacional R$ 443,20 + desconsolidação R$ 238,70 + delivery fee R$ 170,50 + collect fee R$ 238,70 + seguro 72,09 = R$ 1.163,19</t>
  </si>
  <si>
    <t>frete nacional R$ 323,64 + seguro R$ 50,52 + desconsolidação R$ 228,90 + collect fee R$ 228,90 + delivery fee R$ 163,50 =</t>
  </si>
  <si>
    <t>transporte nacional R$ 1.587,58 + fumigação R$ 255,00 + seguro R$ 747,37 + desconsolidação R$ 199,50 + collect fee R$ 470,99 + delivery fee R$ 142,50 = R$ 3.402,95</t>
  </si>
  <si>
    <t>Frete interno - 212,50 + Seguro - 80,44 + Desconsolidação - 198,80 + Collect fee - 198,80 + Delivery Fee - 142,00 = R$ 832,54</t>
  </si>
  <si>
    <t>25384.000528/2014-56</t>
  </si>
  <si>
    <t>Delivery fee- 105,00</t>
  </si>
  <si>
    <t>25382.000227/2015- 0</t>
  </si>
  <si>
    <t>25380.001486/2014-19M</t>
  </si>
  <si>
    <t>Delivery fee - 98,55 + seguro - 4,00 =102,55</t>
  </si>
  <si>
    <t>Seguro - 57,70 + Desconsolidação - 229,60 + Collect fee - 229,60 + Delivery fee - 164,00 = 680,90</t>
  </si>
  <si>
    <t>DAPE - 49,80 + Seguro - 20,44 + Desconsolidaçao - 229,60 + Collect fee - 229,60 + Delivery fee - 164 = 693,44</t>
  </si>
  <si>
    <t>25382.000102/2015-73</t>
  </si>
  <si>
    <t>Fatura de reembolso transporte rodoviário R$ 4.385,91</t>
  </si>
  <si>
    <t>NH</t>
  </si>
  <si>
    <t>Seguro - 58,92 + desconsolidação - 210,00 + collect fee - 210,00 + delivery fee - 150,00 = 628,92</t>
  </si>
  <si>
    <t>Seguro - 22,99 + desconsolidação - 211,40 + collect fee - 151,00 + delivery fee - 151,00 + DAPE INFRAERO - 47,99 = 584,38</t>
  </si>
  <si>
    <t>Seguro - 96,03 + Desconsolidação - 197,40 + Collcet fee - 141,00 + Delivery fee - 141,00 = 575,43</t>
  </si>
  <si>
    <t>Seguro - 98,86 + Desconsolidação - 192,50 + Collcet fee - 143,03 + Delivey fee - 137,50 = 571,89</t>
  </si>
  <si>
    <t>Seguro - 41,27 + Desconsolidação - 190,82 + Collect fee - 136,30 + Delivery fee - 136,30 = 504,69</t>
  </si>
  <si>
    <t>Seguro - 1.010,32 + Desconsolidação - 191,10 + Collect fee - 446,82 + Delivey fee - 136,50 = 1784,74</t>
  </si>
  <si>
    <t>Seguro - 48,87 + Desconsolidação - 191,10 + collect fee - 179,88 + Delivery fee - 136,50 = 556,35</t>
  </si>
  <si>
    <t>Gelo seco - 597,75 + DAPE - 49,80 + desconsolidação - 234,50 + collect fee - 234,50 + delivery fee - 167,50 + seguro - 3,69 = 1.287,74</t>
  </si>
  <si>
    <t>25385.000173/2015-14</t>
  </si>
  <si>
    <t>25380.001486/2014-19K</t>
  </si>
  <si>
    <t>Delivery fee - 109,45 + seguro - 14,23 = 123,68</t>
  </si>
  <si>
    <t>Frete interno - 810,59</t>
  </si>
  <si>
    <t>frete int´l R$ 365,65 + frete nacional R$ 810,56 = R$ 1.176,21</t>
  </si>
  <si>
    <t>25381.000062/2015- 8</t>
  </si>
  <si>
    <t>Frete internacional - 3.614,64 + armazenagem - 12,90 + Frete interno - 380,29 = 4.007,83</t>
  </si>
  <si>
    <t>25381.000373/2013- 5</t>
  </si>
  <si>
    <t>FATURA REEMBOLSO WORLD COURIER UNIVERSIDADE DE BOLOGNA - AWB : 550065703</t>
  </si>
  <si>
    <t>Despacho - 430,77</t>
  </si>
  <si>
    <t>25380.002892/2012-29</t>
  </si>
  <si>
    <t>25380.001486/2014-19I</t>
  </si>
  <si>
    <t>Seguro - 278,24 + Desconsolidação - 229,60 + Collect fee - 284,21 + Delivery fee- 164,00 + Frete interno - 587,52 = 1.543,57</t>
  </si>
  <si>
    <t>25380.001463/2014- 4</t>
  </si>
  <si>
    <t>Gelo seco - 280,25 + DAPE Infraero - 49,80 + Frete interno - 445,36 + seguro - 76,81 + desconsolidação - 227,50 + collect fee - 227,50 + delivery fee - 162,50 = 1.469,72</t>
  </si>
  <si>
    <t>25380.001047/2014- 6</t>
  </si>
  <si>
    <t>Frete interno - 1.503,00 + seguro - 1.262,25 + desconsolidação - 225,40 + collect fee - 774,57 + delivery fee - 161,00 = 3.926,22</t>
  </si>
  <si>
    <t>frete intl R$ 510,56 - CDTS - VPPIS - Dr. Salvatore</t>
  </si>
  <si>
    <t>25380.000431/2015- 0</t>
  </si>
  <si>
    <t>Frete interno - 408,25</t>
  </si>
  <si>
    <t>Frete internacional - 2.412,88 + frete interno - 428,72 = 2.841,60</t>
  </si>
  <si>
    <t>Transporte entrega - 2.893,95 + seguro - 3.318,60 + delivery fee - 113,76 = 6.326,31</t>
  </si>
  <si>
    <t>25380.001486/2014-19H</t>
  </si>
  <si>
    <t>Delivery fee - 113,76 + seguro - 1.043,36 + transporte entrega - 909,88 = 2.067,00</t>
  </si>
  <si>
    <t>Transporte entrega - 748,42 + delivery fee - 114,18 + seguro - 505,46 = 1.368,06</t>
  </si>
  <si>
    <t>Seguro - 90,23 + delivery fee - 115,97 + Transporte entrega - 325,82 = 532,02</t>
  </si>
  <si>
    <t>Transporte entrega - 257,59 + deligvery fee - 125,85 + Seguro - 5,09 = 388,53 P.S : Embarque parcial</t>
  </si>
  <si>
    <t>25029.000278/2015-842</t>
  </si>
  <si>
    <t>Delivery fee - 125,85 + transporte entrega - 535,37 + seguro - 377,95 = 1.039,17</t>
  </si>
  <si>
    <t>3° embarque: Delivery fee- 125,85 + transporte entrega - 14,96 + seguro - 10,55 = 151,36</t>
  </si>
  <si>
    <t>25029.000278/2015-843</t>
  </si>
  <si>
    <t>transporte entrega - 106,57 + Desconsolidação - 277,97 + seguro - 3,27 = 387,81</t>
  </si>
  <si>
    <t>25029.000030/2015-96</t>
  </si>
  <si>
    <t>2° embarque : Transporte entrega - 189,95 + delivery fee - 125,85 + seguro - 11,53 = 327,33</t>
  </si>
  <si>
    <t>25029.000277/2015-302</t>
  </si>
  <si>
    <t>Transporte entrega - 153,49 + delivery fee - 118,16 + seguro - 4,75 = 276,40</t>
  </si>
  <si>
    <t>25029.000274/2015- 4</t>
  </si>
  <si>
    <t>1° embarque : Transporte entrega - 86,67 + delivery fee - 119,46 + seguro - 4,95 = 211,08</t>
  </si>
  <si>
    <t>25029.000218/2015-611</t>
  </si>
  <si>
    <t>Transporte entrega - 371,38 + delivey fee - 116,09 + seguro - 143,29 = 630,76</t>
  </si>
  <si>
    <t>Transporte entrega - 3.386,24 + delivey fee - 119,46 + seguro - 3.883,76 = 7.389,46</t>
  </si>
  <si>
    <t>Transporte entrega - 108,01 + delivery fee - 119,46 + seguro - 6,50 = 233,97</t>
  </si>
  <si>
    <t>Transporte entrega - 367,75 + delivery fee - 116,09 + seguro - 143,73 = 627,57</t>
  </si>
  <si>
    <t>1° embarque : Transporte entrega - 63,77 + delivery fee - 116,09 + seguro - 4,97 = 184,83</t>
  </si>
  <si>
    <t>25029.000278/2015-841</t>
  </si>
  <si>
    <t>Transporte entrega - 260,95 + delivery fee - 115,10 + DAPE - 49,80 + seguro - 9,58 = 435,43</t>
  </si>
  <si>
    <t>25029.000367/2015-91A</t>
  </si>
  <si>
    <t>Transporte entrega - 206,45 + delivery fee- 109,40 + seguro - 15,49 = 331.34</t>
  </si>
  <si>
    <t>Transporte entrega - 941,19 delivery fee - 108,98 + seguro - 713,45 = 1.763,62</t>
  </si>
  <si>
    <t>Transporte entrega- 275,79 + delivery fee- 107,37 + seguro = 410,13</t>
  </si>
  <si>
    <t>25029.000258/2015-14</t>
  </si>
  <si>
    <t>A5263-12101-13 // Seguro - 11,14 + Transporte entrega - 262,48 + Delivery fee - 128,54 = 402,16</t>
  </si>
  <si>
    <t>A5263-12101-12 // Seguro - 9,34 + Delivery fee - 104,55 + Frete interno - 260,67 = 374,56</t>
  </si>
  <si>
    <t>Delivery fee - 93,81 + Transporte entrega - 500,72 + Seguro - 168,57 = 763,10</t>
  </si>
  <si>
    <t>Delivery fee - 92,53 + transporte entrega - 1.451,36 + seguro - 1.614,40 = 3.158,29</t>
  </si>
  <si>
    <t>25029.000151/2015-65</t>
  </si>
  <si>
    <t>Delivery fee - 93,13 + transporte entrega - 27,72 + seguro - 5,94 = 126,79</t>
  </si>
  <si>
    <t>Seguro - 808,15 + delivery fee - 92,53 + transporte entrega - 737,43 = 1.638,11</t>
  </si>
  <si>
    <t>25029.000153/2015-54</t>
  </si>
  <si>
    <t>Delivery fee - 93,57 + transporte entrega - 256,13 + seguro -3,27 = 352,97</t>
  </si>
  <si>
    <t>Seguro - 23,00 + delivery fee - 91,04 + transporte entrega - 272,50 + taxa siscomex - 267,60 = 654,14</t>
  </si>
  <si>
    <t>Delivery feee- 89,81 + Seguro - 5,258 + Frete interno - 258,04 = 353,13</t>
  </si>
  <si>
    <t>.000000/ 0- 0</t>
  </si>
  <si>
    <t>Delivery fee - 89,24 + Frete interno - 313,33 + Seguro - 142,46 = 545,03 2º embarque</t>
  </si>
  <si>
    <t>Frete interno - 836,66 + Delivery fee - 92,50 + Seguro - 114,66 = 1.043,82</t>
  </si>
  <si>
    <t>3ºembarque : delivery fee - 89,24 + frete interno - 29,51 + seguro - 4,49 = 123,24</t>
  </si>
  <si>
    <t>1º embarque : seguro 16,08 + delivery fee - 89,24 + frete interno - 37,51 = 142,83</t>
  </si>
  <si>
    <t>delivery fee R$ 96,24 + transporte nacional R$ 2.403,40 + seguro R$ 2.007,07 = R$ 4.506,71</t>
  </si>
  <si>
    <t>transporte nacional R$ 853,61 + seguro R$ 54,73 + delivery fee R$ 82,92 + DAPE 95,98 = 1.087,24</t>
  </si>
  <si>
    <t>transporte nacional R$ 870,66 +seguro R$ 579,25 + delivery fee R$ 77,88 = R$ 1.527,79</t>
  </si>
  <si>
    <t>Sguro - 8,70 + frete interno - 212,50 + delivery fee - 86,18 = 351,78</t>
  </si>
  <si>
    <t>Delivery fee - 86,10 + frete interno - 212,50 + seguro - 165,10 = 1.139,20</t>
  </si>
  <si>
    <t>Desconsolidação - 273,63 + seguro - 49,74 + frete interno - 323,45 = 646,82</t>
  </si>
  <si>
    <t>Frete interno - 2.520,98 + delivery fee- 78,67 + seguro - 1.838,50 = 4.438,15</t>
  </si>
  <si>
    <t>Delivery fee - 78,00 + Frete interno - 36,05 + seguro - 27,47 = 141,52</t>
  </si>
  <si>
    <t>Delivery fee - 77,66 + Seguro - 108,25 + Frete interno - 212,50 = R$ 398,41 2° embarque</t>
  </si>
  <si>
    <t>25029.000270/2014-37</t>
  </si>
  <si>
    <t>Delivery fee- 82,21 + seguro - 53,66 + frete interno - 212,50 = R$ 348,37</t>
  </si>
  <si>
    <t>25029.000324/2014-64</t>
  </si>
  <si>
    <t>2º Embarque. Delivery Fee - 77,66 + seguro - 13,84 + Frete interno - 212,50 = 304,00</t>
  </si>
  <si>
    <t>25029.000269/2014-11</t>
  </si>
  <si>
    <t>Delivery Fee - 77,66 + Frete interno - 212,50 = 290,16</t>
  </si>
  <si>
    <t>25029.000325/2014-17</t>
  </si>
  <si>
    <t>1º Embarque. Delivery Fee - 92,70 + Seguro - 8,81 + Frete interno - 212,50 = 314,01</t>
  </si>
  <si>
    <t>Taxas no Brasil - 765,70 + transporte entrega - 257,00 + seguro - 4,50 = 1.027,20</t>
  </si>
  <si>
    <t>25030.000781/2015- 9</t>
  </si>
  <si>
    <t>25380.001486/2014-19F</t>
  </si>
  <si>
    <t>Frete internacional - 8.371,06 + seguro - 3,41 = 8.374,47</t>
  </si>
  <si>
    <t>Transporte entrega - 267,69 + delivery fee - 115,77 + seguro = 401,63</t>
  </si>
  <si>
    <t>25030.000823/2015- 1</t>
  </si>
  <si>
    <t>Frete internacional - 6.772,37 + seguro - 0,97 + transporte entrega - 507,03 = 7.280,37</t>
  </si>
  <si>
    <t>Seguro - 1,61</t>
  </si>
  <si>
    <t>Transporte entrega - 0,34 + seguro -1,23 = 1,57</t>
  </si>
  <si>
    <t>transporte entrega-253,60 + seguro - 1,93 = 255,53</t>
  </si>
  <si>
    <t>Transporte entrega - 253,54 + seguro - 1,15 + frete internacional - 3.368,71 = 3.623,40</t>
  </si>
  <si>
    <t>Frete internacional - 7.383,58 + Seguro - 4,35 = 7.387,93</t>
  </si>
  <si>
    <t>SEDEX - 27,70</t>
  </si>
  <si>
    <t>Frete internacional - 629,26 + seguro -1,75 = 631,01</t>
  </si>
  <si>
    <t>25030.000636/2015- 0</t>
  </si>
  <si>
    <t>Transporte entrega - 258,13 + DAPE - 55,00 + Gelo seco - 215,00 + Taxas Brasil - 744,80 + Seguro - 5,52 = 1.278,45</t>
  </si>
  <si>
    <t>Transporte entrega - 256,14 + gelo seco - 56,00 + seguro - 2,91 + desconsolidação - 232,40 + collect fee - 232,40 + delivery fee - 166,00 = 945,85</t>
  </si>
  <si>
    <t>Embarque UNIVERSITY OF TEXAS WORLD COURIER</t>
  </si>
  <si>
    <t>Fatura reembolso University of Pittsburgh FEDEX</t>
  </si>
  <si>
    <t>Seguro - 3,65 + desconsolidação - 228,20 + collect fee - 228,20 + delivery fee - 163,00 + transporte entrega - 256,66 = 879,71</t>
  </si>
  <si>
    <t>25030.000413/2015-52</t>
  </si>
  <si>
    <t>Frete internacional - 6247,94 + desconsolidação - 450,69 + seguro - 0,75 + transporte entrega - 24,36 = 6.723,74</t>
  </si>
  <si>
    <t>Seguro - 1,24 + Transporte entrega - 253,51 + Frete internacional - 810,24 = 1.064,99</t>
  </si>
  <si>
    <t>Seguro - 1,10 + Transporte entrega - 253,49 + Frete internacional - 3.643,66 = 3.898,25</t>
  </si>
  <si>
    <t>25030.000436/2015-97</t>
  </si>
  <si>
    <t>Transporte entrega - 366,64 + transporte entrega - 405,54 + gelo seco - 840,00 + seguro - 7,68 = 1.619,86</t>
  </si>
  <si>
    <t>25030.000326/2015- 3</t>
  </si>
  <si>
    <t>Seguro - 5,95 + desconsolidação - 233,10 + Collect fee - 233,10 + delivery fee - 166,50 + Frete interno - 258,53 = 897,18</t>
  </si>
  <si>
    <t>Delivery fee - 91,00 + Frete interno - 254,25 = 345,25</t>
  </si>
  <si>
    <t>Seguro- 424,55 + Desconsolidação - 224,00 + Collect fee- 224,00 + Delivery fee- 160 + frete interno - 698,10 = 1.730,65</t>
  </si>
  <si>
    <t>DAPE Infraero - 49,80 + Frete interno - 452,82 + Frete internacional - 6.126,61 + Seguro - 88,47 + Delivery fee = 6.815,70</t>
  </si>
  <si>
    <t>Frete interno - 1.495,03 + courier - 329,55 + seguro - 1.567,35 + desconsolidação - 228,20 + collect fee- 295,45 + delivery fee - 163,00 = 4.078,58</t>
  </si>
  <si>
    <t>25030.000337/2014- 2</t>
  </si>
  <si>
    <t>delivery fee - 89,24 + seguro - 3,21 + frete interno - 406,97 + gelo seco = 569,42</t>
  </si>
  <si>
    <t>Fatura reembolso World courier : 550051512 Refere-se a fatura de reembolso do frete e transporte Rio Lopes. O valor = 253,53 + 4.333,58 = 4.587,11</t>
  </si>
  <si>
    <t>Valor de 10.000,00 pago através da NE pela unidade do IOC : 801498 Frete interno : 212,50 + seguro : 3.301,86 + desconsolidação : 198,80 + collect feee - 1.193,84 + delivery fee - 142,00 = 5.049,00</t>
  </si>
  <si>
    <t>Fatura reembolso FEDEX AWB : 805873548569</t>
  </si>
  <si>
    <t>transporte nacional R$ 443,25 + desconsolidação R$ 233,80 + collect fee R$ 233,80 + delivery fee R$ 167,00 + seguro R$ 72,76 = R$ 1.150,61</t>
  </si>
  <si>
    <t>Fatura de reembolso referente ao embarque pela empresa WC. AWB 550051842</t>
  </si>
  <si>
    <t>Fatura Reembolso referente ao embarque pela empresa WC. AWB: 550051880</t>
  </si>
  <si>
    <t>25030.000358/2015- 9</t>
  </si>
  <si>
    <t>Fatura Reembolso referente ao embarque pela empresa WC. AWB: 550049385</t>
  </si>
  <si>
    <t>Transporte nacional R$ 524,90 + Gelo seco R$ 527,50 + desconsolidação R$ 208,60 + delivery fee R$ 149,00 + collect fee R$ 404,00 + DAPE R$ 143,97 + seguro 16,27 = R$ 1.974,24</t>
  </si>
  <si>
    <t>frete nacional R$ 811,45 + frete int´l R$ 328,59 = R$ 1.140,04</t>
  </si>
  <si>
    <t>25030.000252/2015- 5</t>
  </si>
  <si>
    <t>Transporte nacional R$ 454,06 + seguro R$ 95,36 + collect fee R$ 223,30 + desconsolidação R$ 223,30 + delivery fee R$ 159,50 = R$ 1.155,52</t>
  </si>
  <si>
    <t>Transporte nacional R$ 441,45 + Delivery fee R$ 85,95 + seguro R$ 71,52 = R$ 598,92</t>
  </si>
  <si>
    <t>Frete int´l R$ 284,56 + Frete nacional R$ 828,59 = R$ 1.113,15</t>
  </si>
  <si>
    <t>Delivery Fee R$ 96,77 + Seguro R$ 17,70 + Transporte Nacional R$ 414,91 + Dape Infraero (reposição de Gelo seco) R$ 47,99 = R$ 577,37</t>
  </si>
  <si>
    <t>Frete internacional - 4.667,38 + Frete interno - 406,21 = 5.073,59</t>
  </si>
  <si>
    <t>Seguro - 12,19 + armazenagem - 131,72 + Dape Infraero - 239,03 + Gelo seco - 804,20 = 1.187,14</t>
  </si>
  <si>
    <t>Frete interno - 407,37 + Desconsolidação - 195,65 + collect fee - 139,75 + Delivery fee - 139,75 + seguro - 4,36 = 886,88</t>
  </si>
  <si>
    <t>25030.000976/2014-50</t>
  </si>
  <si>
    <t>Delivery fee - 90,00 + gelo seco - 107,50 + seguro - 3,24 + frete interno - 407,60 = 608,34</t>
  </si>
  <si>
    <t>Frete internacional - 5.688,32 + frete interno - 406,62 = 6.094,94</t>
  </si>
  <si>
    <t>25030.000947/2014- 6</t>
  </si>
  <si>
    <t>Delivery Fee -95,00 + DAPE Infraero - 47,99 + Gelo Seco - 177,50 + Sguro - 3,03 + Frete interno - 212,50 = R$ 536,02</t>
  </si>
  <si>
    <t>25030.000862/2014-10</t>
  </si>
  <si>
    <t>Delivery fee - 80,44 + DAPE Infraero - 95,98 + Seguro - 34,29 + Frete interno - 212,50 = R$ 423,21</t>
  </si>
  <si>
    <t>25030.000894/2014-15</t>
  </si>
  <si>
    <t>Seguro - 3,40 + Desconsolidação - 200,20 + Collect fee - 200,20 + Delivery fee - 143,00 + Gelo seco - 107,50 + Frete interno - 212,50 = R$ 866,80</t>
  </si>
  <si>
    <t>25030.000908/2014- 9</t>
  </si>
  <si>
    <t>Seguro - 136,21 + Frete interno - 212,50 + Desconsolidação - 192,50 + Collect fee - 192,50 + Delivery fee - 137,50 = R$ 871,21</t>
  </si>
  <si>
    <t>25030.000435/2014-31</t>
  </si>
  <si>
    <t>Fatura Reembolso referente ao embarque WC: AWB: 550048584</t>
  </si>
  <si>
    <t>25030.000918/2014-36</t>
  </si>
  <si>
    <t>Fatura Reembolso referente ao embarque WC. AWB:550051815</t>
  </si>
  <si>
    <t>Exportação = Frete interno - 212,50 + Frete interno - 212,50 + Frete internacional - 252,44 = R$ 677,44</t>
  </si>
  <si>
    <t>25030.000905/2014-67</t>
  </si>
  <si>
    <t>Transporte entrega - 190,00 + DAPE - 56,00 + taxas no Brasil - 794,20 + seguro - 536,50 = 1.576,70</t>
  </si>
  <si>
    <t>25380.001486/2014-19E</t>
  </si>
  <si>
    <t>Seguro - 584,32 + Desconsolidação - 235,90 + collect fee - 235,90 + Delivery fee - 168,50 = 1.224,62</t>
  </si>
  <si>
    <t>Seguro - 278,92 + Desconsolidação - 220,50 + Collect fee- 220,50 + Delivery fee - 157,50 = 877,42</t>
  </si>
  <si>
    <t>Seguro - 3.028,87 + Desconsolidação - 226,80 + Collect fee - 2.038,80 + Delivery fee - 162,00 = 5.456,47</t>
  </si>
  <si>
    <t>seguro R$ 4.820,34 + desconsolidação R$ 233,80 + delivery fee R$ 167,00 + collect fee R$ 1.237,24 = R$ 6.458,38</t>
  </si>
  <si>
    <t>desconsolidação R$ 238,00 + collect fee R$ 238,00 + delivery fee R$ 170,00 + seguro R$ 213,70 = R$ 859,70</t>
  </si>
  <si>
    <t>Seguro - 346,29 + Desconsolidação - 195,30 + Collect fee - 360,99 + Delivery fee - 139,50 = 1.042,08</t>
  </si>
  <si>
    <t>Seguro - 969,34 + Desconsolidação - 200,20 + Collect fee - 725,61 + Delivery fee - 143,00 + Frete interno - 212,50 = R$ 2.250,65</t>
  </si>
  <si>
    <t>Embarque parcial DAPE -49,80 + Transporte entrega - 258,72 + seguro - 6,67 = 315,19</t>
  </si>
  <si>
    <t>25380.001486/2014-19C</t>
  </si>
  <si>
    <t>Transporte entrega - 257,75 + taxas no Brasil - 769,50 + frete internacional - 2.424,82 = 3.452,07</t>
  </si>
  <si>
    <t>25385.000073/2014-81</t>
  </si>
  <si>
    <t>Transporte entrega- 254,75 + seguro - 1,62 = 256,37 Embarque parcial.</t>
  </si>
  <si>
    <t>Transporte entrega - 151,20 + seguro - 16,93 = 168,13</t>
  </si>
  <si>
    <t>25385.000222/2015-712</t>
  </si>
  <si>
    <t>Transporte entrega - 257,10 + seguro - 4,51 = 261,61</t>
  </si>
  <si>
    <t>25385.000222/2015-711</t>
  </si>
  <si>
    <t>Delivery fee - 117,42 + seguro - 28,93 + gelo seco - 210,00 + DAPE - 49,80 + Transporte Entrega - 250,09 = 656,24</t>
  </si>
  <si>
    <t>Transporte entrega - 266,46 + taxas no Brasil - 836,00 + seguro - 17,29 = 1.119,75</t>
  </si>
  <si>
    <t>Frete interno - 261,86 + DAPE - 49,80 + Taxas no Brasil - 704,90 + Seguro - 10,58 = 1.027,14</t>
  </si>
  <si>
    <t>Transporte entrega - 256,38 + Seguro - 3,73 + Desconsolidação - 235,90 + collect fee - 235,90 + Delivery fee - 168,50 = 900,41</t>
  </si>
  <si>
    <t>DAPE Infraero - 49,80 + Gelo seco - 1.470,00 + Transporte entrega - 388,00 + Desconsolidação - 235,90 + collect fee - 235,90 + delivery fee - 168,50 - seguro - 171,88 = 2.548,10</t>
  </si>
  <si>
    <t>Embarque Dra. Gisele Reirano Calgary Lab Services</t>
  </si>
  <si>
    <t>25385.000107/2015- 4</t>
  </si>
  <si>
    <t>Transporte entrega - 2274,76 + seguro - 1.852,46 + desconsolidação - 401,65 = 4.528,87</t>
  </si>
  <si>
    <t>Seguro - 21,37 + desconsolidação - 228,20 + collect fee - 228,20 + delivery fee - 163,00 + gelo seco - 247,50 transporte entrega - 257,51 = 1.145,78</t>
  </si>
  <si>
    <t>25385.000021/2015-89</t>
  </si>
  <si>
    <t>Seguro - 17,85 + desconsolidação - 231,70 + collect fee - 231,70 + delivery fee- 165,50 + transporte interno - 267,42 = 914,17</t>
  </si>
  <si>
    <t>25385.000302/2014- 0</t>
  </si>
  <si>
    <t>Frete interno - 260,98 + Gelo seco - 107,50 + Delivery fee - 91,17 = 459,65</t>
  </si>
  <si>
    <t>Seguro - 85,87 + Desconsolidação - 223,30 + collect fee - 223,30 + Delivery fee - 159,50 + frete interno - 320,59 + Gelo seco - 317,50 + DAPE - 99,60 = 1.429,66</t>
  </si>
  <si>
    <t>Frete interno - 724,37 + Seguro - 3,43 + Desconsolidação - 231,70 + Collect fee - 231,70 + Delivery fee - 165,50 = 1.356,70</t>
  </si>
  <si>
    <t>Frete interno - 498,57 + Seguro - 177,64 + delivery fee - 92,78 + gelo seco - 140,25 + DAPE infraero - 49,80 = 959,04</t>
  </si>
  <si>
    <t>frete interno - 407,46 + seguro - 4,18 + desconsolidação - 227,50 + collect fee - 227,50 + delivey fee - 162,50 = 1.029,14</t>
  </si>
  <si>
    <t>AWB 05770116421 Dape R$ 49,80 + transporte nacional R$ 194,94 + seguro R$ 2,80 + gelo seco R$ 420,00 = R$ 667,54</t>
  </si>
  <si>
    <t>AWB 05770116406 transporte nacional R$ 199,72 + seguro R$ 2,80 = R$ 202,52</t>
  </si>
  <si>
    <t>AWB 05770116410 Dape R$ 49,80 + transporte nacional R$ 489,84 + seguro R$ 2,79 = R$ 542,43</t>
  </si>
  <si>
    <t>Frete internacional - 214,52 + Frete interno - 406,14 = 620,66</t>
  </si>
  <si>
    <t>25385.000319/2014- 1</t>
  </si>
  <si>
    <t>Frete internacional - 215,31 + DAPE Infraero - 47,99 + DAPE Infraero - 5,06 + frete interno - 406,20 = 674,56</t>
  </si>
  <si>
    <t>Seguro - 3,60 Desconsolidação - 211,40 + collect fee - 151,00 + delivery fee - 151,00 = 517,00</t>
  </si>
  <si>
    <t>Frete interno - 277,93 + seguro - 8,07 + armazenagem - 253,93 + delivery fee - 90,0 = 629,93</t>
  </si>
  <si>
    <t>Fatura reembolso de taxa de imposto FEDEX</t>
  </si>
  <si>
    <t>Frete internacional - 312,08 + Frete interno - 212,50 + Frete interno - 212,50 = R$ 737,08</t>
  </si>
  <si>
    <t>25385.000106/2014-71</t>
  </si>
  <si>
    <t>Transporte entrega - 279,12 + taxas no Brasil - 940,01 + seguro - 13,72 = 1.232,85</t>
  </si>
  <si>
    <t>25380.001486/2014-19B</t>
  </si>
  <si>
    <t>Courier R$ 271,35 + Dape R$ 49,80 + gelo seco R$ 149,50 + transporte nacional R$ 536,52 + seguro R$ 5,57 + desconsolidação R$ 233,80 + collect fee R$ 233,80 + delivery fee R$ 167,00 = R$ 1.647,34</t>
  </si>
  <si>
    <t>EMBARQUE UNIVERSIDADE GLASGOW INST WORLD COURIER</t>
  </si>
  <si>
    <t>25383.000635/2015-75</t>
  </si>
  <si>
    <t>25380.001486/2014-19A</t>
  </si>
  <si>
    <t>Embarque CENTRE DE PRISE EM CHARGE WORLD COURIER</t>
  </si>
  <si>
    <t>Seguro - 6,34 + desconsolidação - 226,10 + collect fee - 226,10 + delivey fee - 161,50 = 620,04</t>
  </si>
  <si>
    <t>Seguro - 362,93 + desconsolidação - 552,75 = 915,68</t>
  </si>
  <si>
    <t>Desconsolidação - 223,30 + Collect fee- 267,05 + Delivery fee - 159,50 = 649,85 + seguro - 686,11 = 1.335,96</t>
  </si>
  <si>
    <t>Seguro - 155,54 + Desconsolidação - 202,30 + Collect fee - 144,50 + Delivery fee - 144,50 = 646,84</t>
  </si>
  <si>
    <t>FATURA REEMBOLSO AWB: 550054002 - ATLANTA</t>
  </si>
  <si>
    <t>25383.000622/2014-15</t>
  </si>
  <si>
    <t>OBS.</t>
  </si>
  <si>
    <t>O.B.</t>
  </si>
  <si>
    <t>Nº NF</t>
  </si>
  <si>
    <t>DATA ATESTO</t>
  </si>
  <si>
    <t>VALOR LIQUIDO</t>
  </si>
  <si>
    <t>VALOR BRUTO</t>
  </si>
  <si>
    <t>OUTRAS DESPESAS</t>
  </si>
  <si>
    <t>DESPACHO</t>
  </si>
  <si>
    <t>TOTAL FRETE</t>
  </si>
  <si>
    <t>OUTRAS TX(AWB)</t>
  </si>
  <si>
    <t>FRETE</t>
  </si>
  <si>
    <t>NUM. PO</t>
  </si>
  <si>
    <t>NUM. PROC. PAGTO</t>
  </si>
  <si>
    <t>TOT. DIAS GERAL</t>
  </si>
  <si>
    <t>TOT. DIAS SIEX</t>
  </si>
  <si>
    <t>CONTROLE DE PEDIDOS</t>
  </si>
  <si>
    <t>MODALIDADE LICIT.</t>
  </si>
  <si>
    <t>DT.ABERTURA PROCESSO</t>
  </si>
  <si>
    <t>DATA INICIAL</t>
  </si>
  <si>
    <t>DESC. UNIDADE</t>
  </si>
  <si>
    <t>PROCESSO</t>
  </si>
  <si>
    <t>TOT. DIAS-Abertura À  Entrada SIEX</t>
  </si>
  <si>
    <t>ANÁLISE E CAMBIO</t>
  </si>
  <si>
    <t>LIBERAÇÃO ALFANDEGÁRIA</t>
  </si>
  <si>
    <t>25383.000224/2015-80</t>
  </si>
  <si>
    <t>ANÁLISE E CÂMBIO</t>
  </si>
  <si>
    <t>CONVERTIDO</t>
  </si>
  <si>
    <t>CONVERSÃO DE NOTA DE CRÉDITO</t>
  </si>
  <si>
    <t>MOD. LICITAÇÃO</t>
  </si>
  <si>
    <t>RESUMO DOS PAGAMENTOS EFETUADOS</t>
  </si>
  <si>
    <t>TOTAL EM R$</t>
  </si>
  <si>
    <t>RELATÓRIO DAS OPERAÇÕES CAMBIAIS REALIZADA EM 2015</t>
  </si>
  <si>
    <t>PROCESSO N,</t>
  </si>
  <si>
    <t>TOTAL</t>
  </si>
  <si>
    <t>AGENCIA ESPANOLA DE COOPERACION INTERNACIONAL</t>
  </si>
  <si>
    <t>NÃO se APLICA</t>
  </si>
  <si>
    <t>OBS: As doações tiveram as taxas estimadas para US$/R$ 3,90 para que pudéssemos estimar o valor total das importações.</t>
  </si>
  <si>
    <t>IMPORTAÇÃO DE FILARIASIS</t>
  </si>
  <si>
    <t>POTENCIOSTATO/GALVANOSTATO PGSTAT128N COM MÓDULO</t>
  </si>
  <si>
    <t>KIT DE TESTE ELISA-IGG4 PARA DETECÇÃO FILARIAL</t>
  </si>
  <si>
    <t>MICROSCÓPIO INVERTIDO MODELO DMI8</t>
  </si>
  <si>
    <t>MICROSCÓPIO TRINOCULAR E LAPTOP</t>
  </si>
  <si>
    <t>SISTEMA DE EXTRAÇÃO DE DNA/RNA EQUIPAMENTO DE EXTRAÇÃO</t>
  </si>
  <si>
    <t>CLUSTER E ACESSÓRIOS</t>
  </si>
  <si>
    <t>CUBA P/ELETROFORESE VERTICAL E ACESSÓRIOS</t>
  </si>
  <si>
    <t>AQUISIÇÃO DE EQUIPAMENTOS</t>
  </si>
  <si>
    <t>IMPORTAÇÃO DE AGULHAS</t>
  </si>
  <si>
    <t>KITS PARA DIAGNÓSTICOS ASPIRADOR VAGINAL</t>
  </si>
  <si>
    <t>ENSAIO DE PROFICIÊNCIA</t>
  </si>
  <si>
    <t>DOAÇÃO DE VACINAS CONTRA VARICELA</t>
  </si>
  <si>
    <t>PADRÃOES BIOLÓGICOS</t>
  </si>
  <si>
    <t>ANTÍGENO DE REFERÊNCIA DE INFLUENZA E ANTI-SORO</t>
  </si>
  <si>
    <t>PADRÃO BIOLÓGICO DE REFERÊNCIA PARA VACINA BCG MOREAU</t>
  </si>
  <si>
    <t>ENSAIOS DE PROFICIÊNCIA</t>
  </si>
  <si>
    <t xml:space="preserve">MEDICAMENTOS - ETOPOSITE E EMTRICITABINE     </t>
  </si>
  <si>
    <t xml:space="preserve">ANTINEOPLASTIC RESEARCH MEDICATIONS                                             </t>
  </si>
  <si>
    <t xml:space="preserve">ANTINEOPLASTIC E ANTIRETROVIRAL      </t>
  </si>
  <si>
    <t xml:space="preserve">EFAVIRENZ 600 MG TABLETS E E OUTROS     </t>
  </si>
  <si>
    <t>AQUISIÇÃO DE CÉLULAS ATCC</t>
  </si>
  <si>
    <t xml:space="preserve">MICROORGANISMOS  </t>
  </si>
  <si>
    <t xml:space="preserve">REAGENTES </t>
  </si>
  <si>
    <t xml:space="preserve">MATERIAL BIOLÓGICO </t>
  </si>
  <si>
    <t>MATERIAL BIOLÓGICO</t>
  </si>
  <si>
    <t>LASER DE ARGÔNIO E OUTROS</t>
  </si>
  <si>
    <t>MICROSCOPIO ESTEREOSCÓPICO</t>
  </si>
  <si>
    <t>TRANSMISSÃO ELECTRON MICROSCOPE</t>
  </si>
  <si>
    <t>MICROSPCÓPIO ELETRÔNICO</t>
  </si>
  <si>
    <t>ROBO DE CRISTALIZAÇÃO DE PROTEINA</t>
  </si>
  <si>
    <t>AQUISIÇÃO DE MATRIZES DE CAMUNDONGO</t>
  </si>
  <si>
    <t>SURESPRAY FONTE DE IONIZAÇÃO PNEUNIMBS</t>
  </si>
  <si>
    <t>PEA POD MÓDULO; COMPUTADOR MONITOR E IMPRESSORA</t>
  </si>
  <si>
    <t>VENTILADOR DE ALTA FREQUÊNCIA CAREFUSION</t>
  </si>
  <si>
    <t>AUTO SAMPLER-CONJUNTO DE ATUALIZAÇÃO DO ATTUNE</t>
  </si>
  <si>
    <t>ELETROCARDIÓGRAFO E ELETROENCÉFALO</t>
  </si>
  <si>
    <t xml:space="preserve">COLPSCÓPIO-MICROSCÓPIO ESTERIOSCÓPIO MARCA KARL KAPS     </t>
  </si>
  <si>
    <t>50 SONDAS KDP72 PEDIÁTRICA</t>
  </si>
  <si>
    <t>AQUISIÇÃODE TRANSDUTORES</t>
  </si>
  <si>
    <t>CÂMERA DIGITAL</t>
  </si>
  <si>
    <t>MICROSCÓPIO TRINOCULAR</t>
  </si>
  <si>
    <t>KITS PARA DIAGNÓSTICO</t>
  </si>
  <si>
    <t>AMOSTRAS DE VÍRUS HIV, SORO DE CABRA, E PROTEÍNAS</t>
  </si>
  <si>
    <t>VÍRUS INFLUENZA A E B SECOS E INATIVOS</t>
  </si>
  <si>
    <t>COLEÇÃO SPECTRUM 2400 COMPOSTO</t>
  </si>
  <si>
    <t>SONICADOR E CAIXA DE PROTEÇÃO ACÚSTICA</t>
  </si>
  <si>
    <t xml:space="preserve">KITS DE VERIFICAÇÃO ADAPTADORES, CABEÇOTES E  PONTEIRAS </t>
  </si>
  <si>
    <t>CENTER HOSPITALIER UNIVERSITARE DE QUEBEC,</t>
  </si>
  <si>
    <t>CPqAM</t>
  </si>
  <si>
    <t>CPqRR</t>
  </si>
  <si>
    <t>INI</t>
  </si>
  <si>
    <t>CPqGM</t>
  </si>
  <si>
    <t>VPPLR</t>
  </si>
  <si>
    <t>VPPIS</t>
  </si>
  <si>
    <t>CDTS</t>
  </si>
  <si>
    <t>KIT MUREX HTLV I+II ENSAIO IMUNOENZIMáTICO QUALITATIVO</t>
  </si>
  <si>
    <t>SORO HUMANO, CÉLULA HUMANA</t>
  </si>
  <si>
    <t>LÃMINAS MICROSCÓPICAS COM CORTES HISTOLÓGICOS DE CÉBROS DE RATOS</t>
  </si>
  <si>
    <t>SORO LIOFILIZADO DE GATOS DOMÉSTICOS</t>
  </si>
  <si>
    <t>AMOSTRAS DE OMENTUM, TECIDO ADIPOSO DO PERITÔNIO DE ANIMAIS</t>
  </si>
  <si>
    <t>SOROS DE CÃES, GATOS DOMÉSTICOS E ROEDORES NÃO INATIVOS</t>
  </si>
  <si>
    <t>UMA LÃMINA DE VIDRO PARA MICROSCOPIA/HELMINTOS/NEMATOTAENIIDAE</t>
  </si>
  <si>
    <t>MICROTUBOS COM CÉLULAS HUMANAS E CULTIVOS DE CÉLULAS</t>
  </si>
  <si>
    <t>55 AMOSTRAS CLÍNICAS DE SARAMPO CONGELADAS</t>
  </si>
  <si>
    <t>14 - TUBOS DE PEPTÍDEOS</t>
  </si>
  <si>
    <t>TUBOS CONTENDO FRAÇÕES DE LINHAGEM (HUMANA) CEULAR DE HEK 293T</t>
  </si>
  <si>
    <t>CEPAS DE KLEBSIELLA PNEUMONIAE PAN-RESISTENTE</t>
  </si>
  <si>
    <t>TUBOS DE DNA GENÔMICO</t>
  </si>
  <si>
    <t>EXPORTAÇÃO DE AMOSTRAS DE SORO HUMANO</t>
  </si>
  <si>
    <t>EXPORTAÇÃO DE MICRORGANISMOS</t>
  </si>
  <si>
    <t xml:space="preserve">PRESIDENCIA </t>
  </si>
  <si>
    <t>DESC UNIDADE</t>
  </si>
  <si>
    <t>DTABERTURA PROCESSO</t>
  </si>
  <si>
    <t>MODALIDADE LICIT</t>
  </si>
  <si>
    <t>TOT DIAS-Abertura À  Entrada SIEX</t>
  </si>
  <si>
    <t>TOT DIAS SIEX</t>
  </si>
  <si>
    <t>TOT DIAS GERAL</t>
  </si>
  <si>
    <t>25028000009/2015-28</t>
  </si>
  <si>
    <t>25028000030/2014-42</t>
  </si>
  <si>
    <t>REMSEM SAQUE</t>
  </si>
  <si>
    <t>25028000053/2014-57</t>
  </si>
  <si>
    <t>25028000088/2015-77</t>
  </si>
  <si>
    <t>25028000155/2013-91</t>
  </si>
  <si>
    <t>25029000023/2015-11</t>
  </si>
  <si>
    <t>25029000024/2015-66</t>
  </si>
  <si>
    <t>25029000031/2015-68</t>
  </si>
  <si>
    <t>25029000072/2015-54</t>
  </si>
  <si>
    <t>25029000076/2015-32</t>
  </si>
  <si>
    <t>25029000100/2015-33</t>
  </si>
  <si>
    <t>25029000101/2015-88</t>
  </si>
  <si>
    <t>25029000131/2015-94</t>
  </si>
  <si>
    <t>25029000152/2015-18</t>
  </si>
  <si>
    <t>25029000160/2015-56</t>
  </si>
  <si>
    <t>25029000200/2015-60</t>
  </si>
  <si>
    <t>25029000218/2015-61</t>
  </si>
  <si>
    <t>25029000257/2015-69</t>
  </si>
  <si>
    <t>25029000258/2015-11</t>
  </si>
  <si>
    <t>25029000268/2015-49</t>
  </si>
  <si>
    <t>25029000274/2015-04</t>
  </si>
  <si>
    <t>25029000277/2015-30</t>
  </si>
  <si>
    <t>25029000278/2015-84</t>
  </si>
  <si>
    <t>25029000292/2015-88</t>
  </si>
  <si>
    <t>25029000302/2015-85</t>
  </si>
  <si>
    <t>25029000351/2015-18</t>
  </si>
  <si>
    <t>25029000352/2015-62</t>
  </si>
  <si>
    <t>25030000093/2015-31</t>
  </si>
  <si>
    <t>25030000351/2015-89</t>
  </si>
  <si>
    <t>25030000367/2015-91A</t>
  </si>
  <si>
    <t>25030000383/2015-84</t>
  </si>
  <si>
    <t>25030000388/2015-15</t>
  </si>
  <si>
    <t>25030000412/2015-16</t>
  </si>
  <si>
    <t>25030000879/2014-77</t>
  </si>
  <si>
    <t>25030000897/2014-59</t>
  </si>
  <si>
    <t>25030000920/2015-96</t>
  </si>
  <si>
    <t>25380001047/2014-06</t>
  </si>
  <si>
    <t>25380001462/2014-51</t>
  </si>
  <si>
    <t>25380001463/2014-04</t>
  </si>
  <si>
    <t>25381000173/2015-14</t>
  </si>
  <si>
    <t>25381000302/2014-85</t>
  </si>
  <si>
    <t>25382000102/2015-01</t>
  </si>
  <si>
    <t>PAG ANTECIP</t>
  </si>
  <si>
    <t>25382000174/2015-41</t>
  </si>
  <si>
    <t>25382000227/2015-23</t>
  </si>
  <si>
    <t>25382000375/2014-67</t>
  </si>
  <si>
    <t>25383000103/2015-38</t>
  </si>
  <si>
    <t>25383000198/2015-90</t>
  </si>
  <si>
    <t>25383000289/2014-44</t>
  </si>
  <si>
    <t>25384000117/2015-41</t>
  </si>
  <si>
    <t>25384000483/2015-09</t>
  </si>
  <si>
    <t>25384000533/2014-69</t>
  </si>
  <si>
    <t>25384000563/2014-75</t>
  </si>
  <si>
    <t>25384000588/2014-79</t>
  </si>
  <si>
    <t>25384000609/2014-56</t>
  </si>
  <si>
    <t>25384000686/2014-14</t>
  </si>
  <si>
    <t>25384000687/2014-51</t>
  </si>
  <si>
    <t>25385000021/2015-73</t>
  </si>
  <si>
    <t>25385000061/2015-15</t>
  </si>
  <si>
    <t>25385000069/2015-81</t>
  </si>
  <si>
    <t>25385000071/2015-51</t>
  </si>
  <si>
    <t>25385000073/2015-40</t>
  </si>
  <si>
    <t>25385000222/2015-71</t>
  </si>
  <si>
    <t>25385000242/2014-61</t>
  </si>
  <si>
    <t>25385000258/2014-73</t>
  </si>
  <si>
    <t>25385000259/2014-18</t>
  </si>
  <si>
    <t>25385000271/2014-22</t>
  </si>
  <si>
    <t>25385000302/2014-45</t>
  </si>
  <si>
    <t>25385000303/2014-90</t>
  </si>
  <si>
    <t>25385000367/2014-91</t>
  </si>
  <si>
    <t>25388000070/2015-86</t>
  </si>
  <si>
    <t>25388000294/2015-98</t>
  </si>
  <si>
    <t>MÉDIA</t>
  </si>
  <si>
    <r>
      <rPr>
        <b/>
        <sz val="9"/>
        <color rgb="FFFF0000"/>
        <rFont val="Times New Roman"/>
        <family val="1"/>
      </rPr>
      <t>TIPO</t>
    </r>
    <r>
      <rPr>
        <b/>
        <sz val="9"/>
        <color rgb="FFFF0000"/>
        <rFont val="Times New Roman"/>
        <family val="1"/>
      </rPr>
      <t xml:space="preserve"> </t>
    </r>
    <r>
      <rPr>
        <b/>
        <sz val="9"/>
        <color rgb="FFFF0000"/>
        <rFont val="Times New Roman"/>
        <family val="1"/>
      </rPr>
      <t>3</t>
    </r>
    <r>
      <rPr>
        <b/>
        <sz val="9"/>
        <color rgb="FFFF0000"/>
        <rFont val="Times New Roman"/>
        <family val="1"/>
      </rPr>
      <t xml:space="preserve">                                                                                         </t>
    </r>
    <r>
      <rPr>
        <b/>
        <sz val="9"/>
        <color rgb="FFFF0000"/>
        <rFont val="Times New Roman"/>
        <family val="1"/>
      </rPr>
      <t xml:space="preserve"> </t>
    </r>
    <r>
      <rPr>
        <b/>
        <sz val="9"/>
        <color rgb="FFFF0000"/>
        <rFont val="Times New Roman"/>
        <family val="1"/>
      </rPr>
      <t>1</t>
    </r>
    <r>
      <rPr>
        <b/>
        <sz val="9"/>
        <color rgb="FFFF0000"/>
        <rFont val="Times New Roman"/>
        <family val="1"/>
      </rPr>
      <t xml:space="preserve">  </t>
    </r>
    <r>
      <rPr>
        <b/>
        <sz val="9"/>
        <color rgb="FFFF0000"/>
        <rFont val="Times New Roman"/>
        <family val="1"/>
      </rPr>
      <t xml:space="preserve"> </t>
    </r>
    <r>
      <rPr>
        <b/>
        <sz val="9"/>
        <color rgb="FFFF0000"/>
        <rFont val="Times New Roman"/>
        <family val="1"/>
      </rPr>
      <t>PROCESSO(S)</t>
    </r>
    <r>
      <rPr>
        <b/>
        <sz val="9"/>
        <color rgb="FFFF0000"/>
        <rFont val="Times New Roman"/>
        <family val="1"/>
      </rPr>
      <t xml:space="preserve">                                   </t>
    </r>
    <r>
      <rPr>
        <b/>
        <sz val="9"/>
        <color rgb="FFFF0000"/>
        <rFont val="Times New Roman"/>
        <family val="1"/>
      </rPr>
      <t xml:space="preserve"> </t>
    </r>
    <r>
      <rPr>
        <b/>
        <sz val="9"/>
        <color rgb="FFFF0000"/>
        <rFont val="Times New Roman"/>
        <family val="1"/>
      </rPr>
      <t>Total</t>
    </r>
    <r>
      <rPr>
        <b/>
        <sz val="9"/>
        <color rgb="FFFF0000"/>
        <rFont val="Times New Roman"/>
        <family val="1"/>
      </rPr>
      <t xml:space="preserve"> </t>
    </r>
    <r>
      <rPr>
        <b/>
        <sz val="9"/>
        <color rgb="FFFF0000"/>
        <rFont val="Times New Roman"/>
        <family val="1"/>
      </rPr>
      <t>Valores:</t>
    </r>
    <r>
      <rPr>
        <b/>
        <sz val="9"/>
        <color rgb="FFFF0000"/>
        <rFont val="Times New Roman"/>
        <family val="1"/>
      </rPr>
      <t xml:space="preserve">             </t>
    </r>
    <r>
      <rPr>
        <b/>
        <sz val="9"/>
        <color rgb="FFFF0000"/>
        <rFont val="Times New Roman"/>
        <family val="1"/>
      </rPr>
      <t xml:space="preserve"> </t>
    </r>
    <r>
      <rPr>
        <b/>
        <sz val="9"/>
        <color rgb="FFFF0000"/>
        <rFont val="Times New Roman"/>
        <family val="1"/>
      </rPr>
      <t>38.917,84</t>
    </r>
  </si>
  <si>
    <r>
      <rPr>
        <sz val="6"/>
        <color rgb="FF000000"/>
        <rFont val="Times New Roman"/>
        <family val="1"/>
      </rPr>
      <t>ECSITE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_EUROPEAN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NETWORK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OF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SCI</t>
    </r>
  </si>
  <si>
    <t>E                    11.960,00</t>
  </si>
  <si>
    <t>3,254000000</t>
  </si>
  <si>
    <t>13/04/2015</t>
  </si>
  <si>
    <t>NAO SE APLICA</t>
  </si>
  <si>
    <r>
      <rPr>
        <sz val="6"/>
        <color rgb="FF000000"/>
        <rFont val="Times New Roman"/>
        <family val="1"/>
      </rPr>
      <t>PUBLIC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LIBRARY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OF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SCIENCES-PLOS</t>
    </r>
  </si>
  <si>
    <t>US$                  1.350,00</t>
  </si>
  <si>
    <t>3,482500000</t>
  </si>
  <si>
    <t>14/08/2015</t>
  </si>
  <si>
    <t>18/08/2015</t>
  </si>
  <si>
    <t>US$                  2.250,00</t>
  </si>
  <si>
    <t>3,993000000</t>
  </si>
  <si>
    <t>13/10/2015</t>
  </si>
  <si>
    <t>15/10/2015</t>
  </si>
  <si>
    <t>US$                  4.950,00</t>
  </si>
  <si>
    <t>3,045000000</t>
  </si>
  <si>
    <t>26/05/2015</t>
  </si>
  <si>
    <t>US$                  6.750,00</t>
  </si>
  <si>
    <t>3,870000000</t>
  </si>
  <si>
    <t>29/12/2015</t>
  </si>
  <si>
    <t>US$                  9.450,00</t>
  </si>
  <si>
    <t>3,135500000</t>
  </si>
  <si>
    <t>16/06/2015</t>
  </si>
  <si>
    <t>US$                  9.900,00</t>
  </si>
  <si>
    <t>3,281500000</t>
  </si>
  <si>
    <t>18/03/2015</t>
  </si>
  <si>
    <t>15/1824981</t>
  </si>
  <si>
    <r>
      <rPr>
        <sz val="6"/>
        <color rgb="FF000000"/>
        <rFont val="Times New Roman"/>
        <family val="1"/>
      </rPr>
      <t>AULP-ASSOCIAÇAO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DAS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UNIVERSIDA</t>
    </r>
  </si>
  <si>
    <t>E                      1.000,00</t>
  </si>
  <si>
    <t>3,440000000</t>
  </si>
  <si>
    <t>04/05/2015</t>
  </si>
  <si>
    <t>06/05/2015</t>
  </si>
  <si>
    <r>
      <rPr>
        <sz val="6"/>
        <color rgb="FF000000"/>
        <rFont val="Times New Roman"/>
        <family val="1"/>
      </rPr>
      <t>EUROPEAN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NETWORK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OS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SCIENCE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CE</t>
    </r>
  </si>
  <si>
    <t>E                         395,00</t>
  </si>
  <si>
    <t>3,156400000</t>
  </si>
  <si>
    <t>09/02/2015</t>
  </si>
  <si>
    <t>11/02/2015</t>
  </si>
  <si>
    <r>
      <rPr>
        <sz val="6"/>
        <color rgb="FF000000"/>
        <rFont val="Times New Roman"/>
        <family val="1"/>
      </rPr>
      <t>DOT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LIB</t>
    </r>
  </si>
  <si>
    <t>US$                44.430,75</t>
  </si>
  <si>
    <t>3,154000000</t>
  </si>
  <si>
    <t>02/06/2015</t>
  </si>
  <si>
    <t>05/06/2015</t>
  </si>
  <si>
    <r>
      <rPr>
        <sz val="6"/>
        <color rgb="FF000000"/>
        <rFont val="Times New Roman"/>
        <family val="1"/>
      </rPr>
      <t>CARL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ZEISS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JENA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GMBH</t>
    </r>
  </si>
  <si>
    <t>E                    28.364,00</t>
  </si>
  <si>
    <t>3,233000000</t>
  </si>
  <si>
    <t>24/04/2015</t>
  </si>
  <si>
    <t>28/04/2015</t>
  </si>
  <si>
    <r>
      <rPr>
        <sz val="6"/>
        <color rgb="FF000000"/>
        <rFont val="Times New Roman"/>
        <family val="1"/>
      </rPr>
      <t>CROSSREF</t>
    </r>
  </si>
  <si>
    <t>US$                     300,00</t>
  </si>
  <si>
    <t>3,820000000</t>
  </si>
  <si>
    <t>07/10/2015</t>
  </si>
  <si>
    <t>09/10/2015</t>
  </si>
  <si>
    <r>
      <rPr>
        <sz val="6"/>
        <color rgb="FF000000"/>
        <rFont val="Times New Roman"/>
        <family val="1"/>
      </rPr>
      <t>AGENCIA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ESPANOLA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DE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COOPERACI0</t>
    </r>
  </si>
  <si>
    <t>E                    31.759,98</t>
  </si>
  <si>
    <t>3,583000400</t>
  </si>
  <si>
    <t>10/07/2015</t>
  </si>
  <si>
    <t>14/07/2015</t>
  </si>
  <si>
    <r>
      <rPr>
        <sz val="6"/>
        <color rgb="FF000000"/>
        <rFont val="Times New Roman"/>
        <family val="1"/>
      </rPr>
      <t>ONEWORLD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ACCURACY</t>
    </r>
  </si>
  <si>
    <t>US$                     715,00</t>
  </si>
  <si>
    <t>3,197000000</t>
  </si>
  <si>
    <t>26/03/2015</t>
  </si>
  <si>
    <t>30/03/2015</t>
  </si>
  <si>
    <r>
      <rPr>
        <sz val="6"/>
        <color rgb="FF000000"/>
        <rFont val="Times New Roman"/>
        <family val="1"/>
      </rPr>
      <t>AALAS-AM.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ASSOC.FOR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LABORATORY</t>
    </r>
  </si>
  <si>
    <t>US$                     820,00</t>
  </si>
  <si>
    <t>3,247000000</t>
  </si>
  <si>
    <t>22/10/2015</t>
  </si>
  <si>
    <t>26/10/2015</t>
  </si>
  <si>
    <r>
      <rPr>
        <sz val="6"/>
        <color rgb="FF000000"/>
        <rFont val="Times New Roman"/>
        <family val="1"/>
      </rPr>
      <t>CORPORACTION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PARQUE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EXPLORA</t>
    </r>
  </si>
  <si>
    <t>US$                  1.050,00</t>
  </si>
  <si>
    <t>3,016000000</t>
  </si>
  <si>
    <t>18/05/2015</t>
  </si>
  <si>
    <t>20/05/2015</t>
  </si>
  <si>
    <r>
      <rPr>
        <sz val="6"/>
        <color rgb="FF000000"/>
        <rFont val="Times New Roman"/>
        <family val="1"/>
      </rPr>
      <t>FC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BUSINESS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INTELIGENCE</t>
    </r>
  </si>
  <si>
    <t>US$                     499,00</t>
  </si>
  <si>
    <t>3,043000000</t>
  </si>
  <si>
    <t>22/05/2015</t>
  </si>
  <si>
    <r>
      <rPr>
        <sz val="6"/>
        <color rgb="FF000000"/>
        <rFont val="Times New Roman"/>
        <family val="1"/>
      </rPr>
      <t>ASSOCIAÇAO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INTERNACIOANL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DE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CIE</t>
    </r>
  </si>
  <si>
    <t>E                         260,00</t>
  </si>
  <si>
    <t>3,185300000</t>
  </si>
  <si>
    <t>08/01/2015</t>
  </si>
  <si>
    <t>12/01/2015</t>
  </si>
  <si>
    <r>
      <rPr>
        <sz val="6"/>
        <color rgb="FF000000"/>
        <rFont val="Times New Roman"/>
        <family val="1"/>
      </rPr>
      <t>ASSOCIATION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OF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SCIENCE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TECHNOLO</t>
    </r>
  </si>
  <si>
    <t>US$                     645,00</t>
  </si>
  <si>
    <t>3,917000000</t>
  </si>
  <si>
    <t>19/10/2015</t>
  </si>
  <si>
    <t>21/10/2015</t>
  </si>
  <si>
    <r>
      <rPr>
        <sz val="6"/>
        <color rgb="FF000000"/>
        <rFont val="Times New Roman"/>
        <family val="1"/>
      </rPr>
      <t>ASSOCIATION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OF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SCIENCE/TECHNOLO</t>
    </r>
  </si>
  <si>
    <t>2,886200000</t>
  </si>
  <si>
    <t>12/02/2015</t>
  </si>
  <si>
    <t>18/02/2015</t>
  </si>
  <si>
    <r>
      <rPr>
        <sz val="6"/>
        <color rgb="FF000000"/>
        <rFont val="Times New Roman"/>
        <family val="1"/>
      </rPr>
      <t>RED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DE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POPULARIZACION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DE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LA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CIEN</t>
    </r>
  </si>
  <si>
    <t>US$                     450,00</t>
  </si>
  <si>
    <t>2,795000000</t>
  </si>
  <si>
    <r>
      <rPr>
        <sz val="6"/>
        <color rgb="FF000000"/>
        <rFont val="Times New Roman"/>
        <family val="1"/>
      </rPr>
      <t>FRONTIERS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MEDIA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SA</t>
    </r>
  </si>
  <si>
    <t>US$                  2.850,00</t>
  </si>
  <si>
    <t>3,799000000</t>
  </si>
  <si>
    <r>
      <rPr>
        <sz val="6"/>
        <color rgb="FF000000"/>
        <rFont val="Times New Roman"/>
        <family val="1"/>
      </rPr>
      <t>MARY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ANN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LIEBERT,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INC</t>
    </r>
  </si>
  <si>
    <t>US$                     750,00</t>
  </si>
  <si>
    <t>3,865000000</t>
  </si>
  <si>
    <t>08/10/2015</t>
  </si>
  <si>
    <r>
      <rPr>
        <sz val="6"/>
        <color rgb="FF000000"/>
        <rFont val="Times New Roman"/>
        <family val="1"/>
      </rPr>
      <t>OXFORD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UNIVERSITY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PRESS</t>
    </r>
  </si>
  <si>
    <t>LIB                  1.450,00</t>
  </si>
  <si>
    <t>5,916000000</t>
  </si>
  <si>
    <r>
      <rPr>
        <sz val="6"/>
        <color rgb="FF000000"/>
        <rFont val="Times New Roman"/>
        <family val="1"/>
      </rPr>
      <t>JOURNAL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OF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INFECTION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IN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DEVELOPI</t>
    </r>
  </si>
  <si>
    <t>E                         244,00</t>
  </si>
  <si>
    <t>3,461000000</t>
  </si>
  <si>
    <t>01/07/2015</t>
  </si>
  <si>
    <t>03/04/2015</t>
  </si>
  <si>
    <t>3,496000000</t>
  </si>
  <si>
    <t>12/08/2015</t>
  </si>
  <si>
    <r>
      <rPr>
        <sz val="6"/>
        <color rgb="FF000000"/>
        <rFont val="Times New Roman"/>
        <family val="1"/>
      </rPr>
      <t>NATURE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PUBLISHING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GROUP</t>
    </r>
  </si>
  <si>
    <t>US$                  1.495,00</t>
  </si>
  <si>
    <t>3,489800000</t>
  </si>
  <si>
    <t>20/08/2015</t>
  </si>
  <si>
    <t>24/08/2015</t>
  </si>
  <si>
    <t>2,876000000</t>
  </si>
  <si>
    <t>23/02/2015</t>
  </si>
  <si>
    <t>25/02/2015</t>
  </si>
  <si>
    <t>3,103000000</t>
  </si>
  <si>
    <t>06/04/2015</t>
  </si>
  <si>
    <t>08/04/2015</t>
  </si>
  <si>
    <t>3,779900000</t>
  </si>
  <si>
    <t>03/09/2015</t>
  </si>
  <si>
    <t>08/09/2015</t>
  </si>
  <si>
    <r>
      <rPr>
        <sz val="6"/>
        <color rgb="FF000000"/>
        <rFont val="Times New Roman"/>
        <family val="1"/>
      </rPr>
      <t>MAGNOLIA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PRESS</t>
    </r>
  </si>
  <si>
    <t>US$                     595,00</t>
  </si>
  <si>
    <t>3,073000000</t>
  </si>
  <si>
    <t>15/04/2015</t>
  </si>
  <si>
    <t>17/04/2015</t>
  </si>
  <si>
    <r>
      <rPr>
        <sz val="6"/>
        <color rgb="FF000000"/>
        <rFont val="Times New Roman"/>
        <family val="1"/>
      </rPr>
      <t>ELSEVIER</t>
    </r>
  </si>
  <si>
    <t>US$                     484,63</t>
  </si>
  <si>
    <t>3,276500000</t>
  </si>
  <si>
    <t>17/03/2015</t>
  </si>
  <si>
    <t>19/03/2015</t>
  </si>
  <si>
    <t>US$                  2.200,00</t>
  </si>
  <si>
    <t>3,846000000</t>
  </si>
  <si>
    <t>16/11/2015</t>
  </si>
  <si>
    <t>18/11/2015</t>
  </si>
  <si>
    <r>
      <rPr>
        <sz val="6"/>
        <color rgb="FF000000"/>
        <rFont val="Times New Roman"/>
        <family val="1"/>
      </rPr>
      <t>MDPI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AG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-MOLECULAR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DIVERSITY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PR</t>
    </r>
  </si>
  <si>
    <t>SFR                  1.600,00</t>
  </si>
  <si>
    <t>3,326300000</t>
  </si>
  <si>
    <t>03/07/2015</t>
  </si>
  <si>
    <t>07/07/2015</t>
  </si>
  <si>
    <t>SFR                  1.640,00</t>
  </si>
  <si>
    <t>3,963000000</t>
  </si>
  <si>
    <t>23/12/2015</t>
  </si>
  <si>
    <r>
      <rPr>
        <sz val="6"/>
        <color rgb="FF000000"/>
        <rFont val="Times New Roman"/>
        <family val="1"/>
      </rPr>
      <t>HINDAWI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PUBLISHING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CORPORATION</t>
    </r>
  </si>
  <si>
    <t>US$                  2.000,00</t>
  </si>
  <si>
    <t>3,147000000</t>
  </si>
  <si>
    <t>US$                     875,00</t>
  </si>
  <si>
    <t>3,726000000</t>
  </si>
  <si>
    <t>23/11/2015</t>
  </si>
  <si>
    <t>25/11/2015</t>
  </si>
  <si>
    <r>
      <rPr>
        <sz val="6"/>
        <color rgb="FF000000"/>
        <rFont val="Times New Roman"/>
        <family val="1"/>
      </rPr>
      <t>INTERNATIONAL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SOCIETY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HYMENOP</t>
    </r>
  </si>
  <si>
    <t>E                         234,00</t>
  </si>
  <si>
    <t>4,003000000</t>
  </si>
  <si>
    <t>26/11/2015</t>
  </si>
  <si>
    <t>30/11/2015</t>
  </si>
  <si>
    <r>
      <rPr>
        <sz val="6"/>
        <color rgb="FF000000"/>
        <rFont val="Times New Roman"/>
        <family val="1"/>
      </rPr>
      <t>BIOMED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CENTRAL</t>
    </r>
  </si>
  <si>
    <t>LIB                50.000,00</t>
  </si>
  <si>
    <t>4,693000000</t>
  </si>
  <si>
    <t>09/03/2015</t>
  </si>
  <si>
    <t>11/03/2015</t>
  </si>
  <si>
    <t>SEGECON/IO</t>
  </si>
  <si>
    <r>
      <rPr>
        <sz val="8"/>
        <color rgb="FF000000"/>
        <rFont val="Times New Roman"/>
        <family val="1"/>
      </rPr>
      <t>C</t>
    </r>
    <r>
      <rPr>
        <sz val="8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INTECH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DOO</t>
    </r>
  </si>
  <si>
    <t>E                         670,00</t>
  </si>
  <si>
    <t>4,477000000</t>
  </si>
  <si>
    <t>21/09/2015</t>
  </si>
  <si>
    <t>23/09/2015</t>
  </si>
  <si>
    <r>
      <rPr>
        <sz val="6"/>
        <color rgb="FF000000"/>
        <rFont val="Times New Roman"/>
        <family val="1"/>
      </rPr>
      <t>TAYLOR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E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FRANCIS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GROUP</t>
    </r>
  </si>
  <si>
    <t>3,885000000</t>
  </si>
  <si>
    <t>14/09/2015</t>
  </si>
  <si>
    <t>16/09/2015</t>
  </si>
  <si>
    <r>
      <rPr>
        <sz val="6"/>
        <color rgb="FF000000"/>
        <rFont val="Times New Roman"/>
        <family val="1"/>
      </rPr>
      <t>DARTMOUTH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JOURNAL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SERVICE</t>
    </r>
  </si>
  <si>
    <t>US$                  1.875,00</t>
  </si>
  <si>
    <r>
      <rPr>
        <sz val="6"/>
        <color rgb="FF000000"/>
        <rFont val="Times New Roman"/>
        <family val="1"/>
      </rPr>
      <t>FRONTIERS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BIOSCIENCE</t>
    </r>
  </si>
  <si>
    <r>
      <rPr>
        <sz val="6"/>
        <color rgb="FF000000"/>
        <rFont val="Times New Roman"/>
        <family val="1"/>
      </rPr>
      <t>SOCIETY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FOR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VECTOR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ECOLOGY</t>
    </r>
  </si>
  <si>
    <t>2,647000000</t>
  </si>
  <si>
    <t>13/01/2015</t>
  </si>
  <si>
    <t>15/01/2015</t>
  </si>
  <si>
    <t>US$                     965,00</t>
  </si>
  <si>
    <t>3,172000000</t>
  </si>
  <si>
    <t>23/03/2015</t>
  </si>
  <si>
    <t>25/03/2015</t>
  </si>
  <si>
    <t>3,148100000</t>
  </si>
  <si>
    <t>27/03/2015</t>
  </si>
  <si>
    <t>15/2848485</t>
  </si>
  <si>
    <t>7 27/03/2015</t>
  </si>
  <si>
    <t>US$                  5.850,00</t>
  </si>
  <si>
    <r>
      <rPr>
        <sz val="6"/>
        <color rgb="FF000000"/>
        <rFont val="Times New Roman"/>
        <family val="1"/>
      </rPr>
      <t>SPRINGER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VERLAG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GMBH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&amp;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CO.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KG</t>
    </r>
  </si>
  <si>
    <t>US$                  1.691,74</t>
  </si>
  <si>
    <t>US$                  1.940,00</t>
  </si>
  <si>
    <t>3,898000000</t>
  </si>
  <si>
    <t>3,860000000</t>
  </si>
  <si>
    <t>11/12/2015</t>
  </si>
  <si>
    <t>15/12/2015</t>
  </si>
  <si>
    <t>US$                     500,00</t>
  </si>
  <si>
    <t>3,057000000</t>
  </si>
  <si>
    <t>12/05/2015</t>
  </si>
  <si>
    <t>14/05/2015</t>
  </si>
  <si>
    <t>US$                  2.483,36</t>
  </si>
  <si>
    <t>3,292200000</t>
  </si>
  <si>
    <t>23/07/2015</t>
  </si>
  <si>
    <t>24/07/2015</t>
  </si>
  <si>
    <r>
      <rPr>
        <sz val="6"/>
        <color rgb="FF000000"/>
        <rFont val="Times New Roman"/>
        <family val="1"/>
      </rPr>
      <t>AMERICAN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SOCIETY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FOR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MICROBIOL</t>
    </r>
  </si>
  <si>
    <t>3,909000000</t>
  </si>
  <si>
    <t>28/10/2015</t>
  </si>
  <si>
    <t>30/10/2015</t>
  </si>
  <si>
    <t>3,903000000</t>
  </si>
  <si>
    <t>14/12/2015</t>
  </si>
  <si>
    <t>16/12/2015</t>
  </si>
  <si>
    <t>LIB                  1.100,00</t>
  </si>
  <si>
    <t>5,439000000</t>
  </si>
  <si>
    <t>19/08/2015</t>
  </si>
  <si>
    <t>21/08/2015</t>
  </si>
  <si>
    <t>LIB                  1.420,00</t>
  </si>
  <si>
    <t>5,924000000</t>
  </si>
  <si>
    <t>LIB                  2.840,00</t>
  </si>
  <si>
    <t>6,013000000</t>
  </si>
  <si>
    <t>29/10/2015</t>
  </si>
  <si>
    <t>03/11/2015</t>
  </si>
  <si>
    <t>2,916600000</t>
  </si>
  <si>
    <t>27/04/2015</t>
  </si>
  <si>
    <t>29/04/2015</t>
  </si>
  <si>
    <t>18/06/2015</t>
  </si>
  <si>
    <t>22/06/2015</t>
  </si>
  <si>
    <t>LIB                     698,00</t>
  </si>
  <si>
    <t>5,656000000</t>
  </si>
  <si>
    <t>US$                     900,00</t>
  </si>
  <si>
    <r>
      <rPr>
        <sz val="6"/>
        <color rgb="FF000000"/>
        <rFont val="Times New Roman"/>
        <family val="1"/>
      </rPr>
      <t>PUBLISHERS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INTERNACIONAL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LINKIN</t>
    </r>
  </si>
  <si>
    <t>US$                     117,00</t>
  </si>
  <si>
    <t>US$                  3.600,00</t>
  </si>
  <si>
    <r>
      <rPr>
        <sz val="6"/>
        <color rgb="FF000000"/>
        <rFont val="Times New Roman"/>
        <family val="1"/>
      </rPr>
      <t>AMERICAN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JOURNAL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EXPERTS</t>
    </r>
  </si>
  <si>
    <t>3,535000000</t>
  </si>
  <si>
    <t>26/08/2015</t>
  </si>
  <si>
    <r>
      <rPr>
        <sz val="6"/>
        <color rgb="FF000000"/>
        <rFont val="Times New Roman"/>
        <family val="1"/>
      </rPr>
      <t>BENTHAM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SCIENCE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PUBLISHERS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LTD</t>
    </r>
  </si>
  <si>
    <t>US$                     950,00</t>
  </si>
  <si>
    <t>US$                     600,00</t>
  </si>
  <si>
    <r>
      <rPr>
        <sz val="6"/>
        <color rgb="FF000000"/>
        <rFont val="Times New Roman"/>
        <family val="1"/>
      </rPr>
      <t>ENTOMOLOGICAL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SOCIETY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OF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AMER</t>
    </r>
  </si>
  <si>
    <t>US$                     425,00</t>
  </si>
  <si>
    <r>
      <rPr>
        <sz val="6"/>
        <color rgb="FF000000"/>
        <rFont val="Times New Roman"/>
        <family val="1"/>
      </rPr>
      <t>JACOBS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PUBLISHERS</t>
    </r>
  </si>
  <si>
    <t>US$                     205,00</t>
  </si>
  <si>
    <t>3,565500000</t>
  </si>
  <si>
    <t>28/08/2015</t>
  </si>
  <si>
    <t>01/09/2015</t>
  </si>
  <si>
    <r>
      <rPr>
        <sz val="6"/>
        <color rgb="FF000000"/>
        <rFont val="Times New Roman"/>
        <family val="1"/>
      </rPr>
      <t>OMICS</t>
    </r>
  </si>
  <si>
    <t>US$                     919,00</t>
  </si>
  <si>
    <t>US$                  2.400,00</t>
  </si>
  <si>
    <t>3,625000000</t>
  </si>
  <si>
    <t>31/08/2015</t>
  </si>
  <si>
    <t>02/09/2015</t>
  </si>
  <si>
    <t>US$                  2.100,00</t>
  </si>
  <si>
    <t>US$                  1.519,00</t>
  </si>
  <si>
    <t>US$                     890,02</t>
  </si>
  <si>
    <r>
      <rPr>
        <sz val="6"/>
        <color rgb="FF000000"/>
        <rFont val="Times New Roman"/>
        <family val="1"/>
      </rPr>
      <t>PENSOFT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PUBLISHERS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LTD</t>
    </r>
  </si>
  <si>
    <t>E                         255,00</t>
  </si>
  <si>
    <t>3,269000000</t>
  </si>
  <si>
    <t>27/02/2015</t>
  </si>
  <si>
    <t>US$                  2.025,00</t>
  </si>
  <si>
    <t>3,578000000</t>
  </si>
  <si>
    <t>2,956200000</t>
  </si>
  <si>
    <t>US$                  4.000,00</t>
  </si>
  <si>
    <t>21/05/2015</t>
  </si>
  <si>
    <r>
      <rPr>
        <sz val="6"/>
        <color rgb="FF000000"/>
        <rFont val="Times New Roman"/>
        <family val="1"/>
      </rPr>
      <t>EDP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SCIENCE</t>
    </r>
  </si>
  <si>
    <t>E                         700,00</t>
  </si>
  <si>
    <t>3,482000000</t>
  </si>
  <si>
    <t>03/06/2015</t>
  </si>
  <si>
    <t>08/06/2015</t>
  </si>
  <si>
    <r>
      <rPr>
        <sz val="6"/>
        <color rgb="FF000000"/>
        <rFont val="Times New Roman"/>
        <family val="1"/>
      </rPr>
      <t>SCIENTIFIC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RESEARCH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PUBLISHING</t>
    </r>
  </si>
  <si>
    <t>2,917000000</t>
  </si>
  <si>
    <t>03/03/2015</t>
  </si>
  <si>
    <t>05/03/2015</t>
  </si>
  <si>
    <t>US$                  1.638,00</t>
  </si>
  <si>
    <t>3,120000000</t>
  </si>
  <si>
    <r>
      <rPr>
        <sz val="6"/>
        <color rgb="FF000000"/>
        <rFont val="Times New Roman"/>
        <family val="1"/>
      </rPr>
      <t>RESIZE</t>
    </r>
  </si>
  <si>
    <t>E                      1.250,00</t>
  </si>
  <si>
    <t>2,872000000</t>
  </si>
  <si>
    <t>05/10/2015</t>
  </si>
  <si>
    <t>US$                  1.578,00</t>
  </si>
  <si>
    <r>
      <rPr>
        <sz val="6"/>
        <color rgb="FF000000"/>
        <rFont val="Times New Roman"/>
        <family val="1"/>
      </rPr>
      <t>AMCA-THE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AMERICAN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MOSQUITO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CO</t>
    </r>
  </si>
  <si>
    <t>US$                     270,00</t>
  </si>
  <si>
    <r>
      <rPr>
        <sz val="6"/>
        <color rgb="FF000000"/>
        <rFont val="Times New Roman"/>
        <family val="1"/>
      </rPr>
      <t>CADMUS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JOURNAL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SERVICES</t>
    </r>
  </si>
  <si>
    <t>4,131500000</t>
  </si>
  <si>
    <t>01/10/2015</t>
  </si>
  <si>
    <t>US$                  1.980,00</t>
  </si>
  <si>
    <t>3,474000000</t>
  </si>
  <si>
    <t>US$                  4.230,00</t>
  </si>
  <si>
    <t>3,761000000</t>
  </si>
  <si>
    <t>19/11/2015</t>
  </si>
  <si>
    <r>
      <rPr>
        <sz val="8"/>
        <color rgb="FF000000"/>
        <rFont val="Times New Roman"/>
        <family val="1"/>
      </rPr>
      <t>C</t>
    </r>
    <r>
      <rPr>
        <sz val="8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HINDAWI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PUBLISHING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CORPORATION</t>
    </r>
  </si>
  <si>
    <r>
      <rPr>
        <sz val="6"/>
        <color rgb="FF000000"/>
        <rFont val="Times New Roman"/>
        <family val="1"/>
      </rPr>
      <t>THOMSON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REUTERS</t>
    </r>
  </si>
  <si>
    <t>US$                39.675,00</t>
  </si>
  <si>
    <t>US$              194.821,50</t>
  </si>
  <si>
    <t>3,210800000</t>
  </si>
  <si>
    <r>
      <rPr>
        <sz val="6"/>
        <color rgb="FF000000"/>
        <rFont val="Times New Roman"/>
        <family val="1"/>
      </rPr>
      <t>EPHORUS</t>
    </r>
  </si>
  <si>
    <t>E                      1.950,00</t>
  </si>
  <si>
    <t>4,056000000</t>
  </si>
  <si>
    <t>07/12/2015</t>
  </si>
  <si>
    <t>09/12/2015</t>
  </si>
  <si>
    <r>
      <rPr>
        <sz val="6"/>
        <color rgb="FF000000"/>
        <rFont val="Times New Roman"/>
        <family val="1"/>
      </rPr>
      <t>CHARLES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RIVER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LABORATORIES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INTE</t>
    </r>
  </si>
  <si>
    <t>US$                  2.249,50</t>
  </si>
  <si>
    <t>PAG.ANTECIP.</t>
  </si>
  <si>
    <r>
      <rPr>
        <sz val="6"/>
        <color rgb="FF000000"/>
        <rFont val="Times New Roman"/>
        <family val="1"/>
      </rPr>
      <t>TEST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VERITAS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SRL</t>
    </r>
  </si>
  <si>
    <t>E                         385,00</t>
  </si>
  <si>
    <t>3,263000000</t>
  </si>
  <si>
    <r>
      <rPr>
        <sz val="6"/>
        <color rgb="FF000000"/>
        <rFont val="Times New Roman"/>
        <family val="1"/>
      </rPr>
      <t>CELLABS</t>
    </r>
  </si>
  <si>
    <t>US$                  4.205,00</t>
  </si>
  <si>
    <t>2,068000000</t>
  </si>
  <si>
    <t>27/01/2015</t>
  </si>
  <si>
    <t>29/01/2015</t>
  </si>
  <si>
    <t>$A                    3.550,00</t>
  </si>
  <si>
    <t>2,447000000</t>
  </si>
  <si>
    <t>28/05/2015</t>
  </si>
  <si>
    <r>
      <rPr>
        <sz val="6"/>
        <color rgb="FF000000"/>
        <rFont val="Times New Roman"/>
        <family val="1"/>
      </rPr>
      <t>NIKON,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INC.</t>
    </r>
  </si>
  <si>
    <t>US$                10.831,00</t>
  </si>
  <si>
    <t>3,230500000</t>
  </si>
  <si>
    <t>31/03/2015</t>
  </si>
  <si>
    <t>02/04/2015</t>
  </si>
  <si>
    <r>
      <rPr>
        <sz val="6"/>
        <color rgb="FF000000"/>
        <rFont val="Times New Roman"/>
        <family val="1"/>
      </rPr>
      <t>THERMO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FISHER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SCIENTIFIC</t>
    </r>
  </si>
  <si>
    <t>E                      7.104,00</t>
  </si>
  <si>
    <t>3,772500000</t>
  </si>
  <si>
    <t>28/07/2015</t>
  </si>
  <si>
    <t>30/07/2015</t>
  </si>
  <si>
    <r>
      <rPr>
        <sz val="6"/>
        <color rgb="FF000000"/>
        <rFont val="Times New Roman"/>
        <family val="1"/>
      </rPr>
      <t>SGI</t>
    </r>
  </si>
  <si>
    <t>US$              151.000,00</t>
  </si>
  <si>
    <t>17/12/2015</t>
  </si>
  <si>
    <t>US$                  9.317,00</t>
  </si>
  <si>
    <t>2,984000000</t>
  </si>
  <si>
    <t>04/03/2015</t>
  </si>
  <si>
    <t>06/03/2015</t>
  </si>
  <si>
    <r>
      <rPr>
        <sz val="6"/>
        <color rgb="FF000000"/>
        <rFont val="Times New Roman"/>
        <family val="1"/>
      </rPr>
      <t>JEOL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USA,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INC.</t>
    </r>
  </si>
  <si>
    <t>US$              164.403,00</t>
  </si>
  <si>
    <t>2,705000000</t>
  </si>
  <si>
    <t>06/01/2015</t>
  </si>
  <si>
    <r>
      <rPr>
        <sz val="6"/>
        <color rgb="FF000000"/>
        <rFont val="Times New Roman"/>
        <family val="1"/>
      </rPr>
      <t>NIHON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KOHDEN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CORPORATION</t>
    </r>
  </si>
  <si>
    <t>R$                  56.687,06</t>
  </si>
  <si>
    <t>3,481800200</t>
  </si>
  <si>
    <t>17/08/2015</t>
  </si>
  <si>
    <t>US$              200.106,58</t>
  </si>
  <si>
    <t>3,040600000</t>
  </si>
  <si>
    <t>07/05/2015</t>
  </si>
  <si>
    <t>11/05/2015</t>
  </si>
  <si>
    <r>
      <rPr>
        <sz val="6"/>
        <color rgb="FF000000"/>
        <rFont val="Times New Roman"/>
        <family val="1"/>
      </rPr>
      <t>SHIMADZU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LATIN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AMERICA</t>
    </r>
  </si>
  <si>
    <t>US$                24.600,00</t>
  </si>
  <si>
    <t>3,977000000</t>
  </si>
  <si>
    <t>21/12/2015</t>
  </si>
  <si>
    <t>02/06/2016</t>
  </si>
  <si>
    <r>
      <rPr>
        <sz val="6"/>
        <color rgb="FF000000"/>
        <rFont val="Times New Roman"/>
        <family val="1"/>
      </rPr>
      <t>VERIDIAM</t>
    </r>
  </si>
  <si>
    <t>US$                59.900,00</t>
  </si>
  <si>
    <t>3,228000000</t>
  </si>
  <si>
    <r>
      <rPr>
        <sz val="6"/>
        <color rgb="FF000000"/>
        <rFont val="Times New Roman"/>
        <family val="1"/>
      </rPr>
      <t>AMERICAN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TYPE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CULTURE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COLLECTI</t>
    </r>
  </si>
  <si>
    <t>US$                  3.545,02</t>
  </si>
  <si>
    <t>3,798000000</t>
  </si>
  <si>
    <t>09/11/2015</t>
  </si>
  <si>
    <t>12/11/2015</t>
  </si>
  <si>
    <r>
      <rPr>
        <sz val="6"/>
        <color rgb="FF000000"/>
        <rFont val="Times New Roman"/>
        <family val="1"/>
      </rPr>
      <t>SELLEX,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INC.</t>
    </r>
  </si>
  <si>
    <t>US$                12.000,00</t>
  </si>
  <si>
    <t>12/03/2015</t>
  </si>
  <si>
    <t>16/03/2015</t>
  </si>
  <si>
    <r>
      <rPr>
        <sz val="6"/>
        <color rgb="FF000000"/>
        <rFont val="Times New Roman"/>
        <family val="1"/>
      </rPr>
      <t>APPLIED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BIOSYSTEMS</t>
    </r>
  </si>
  <si>
    <t>US$                30.250,00</t>
  </si>
  <si>
    <t>3,048500000</t>
  </si>
  <si>
    <t>09/04/2015</t>
  </si>
  <si>
    <r>
      <rPr>
        <sz val="6"/>
        <color rgb="FF000000"/>
        <rFont val="Times New Roman"/>
        <family val="1"/>
      </rPr>
      <t>BECTON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DICKNSONDELURUGUAY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S.A</t>
    </r>
  </si>
  <si>
    <t>US$              305.000,00</t>
  </si>
  <si>
    <r>
      <rPr>
        <sz val="6"/>
        <color rgb="FF000000"/>
        <rFont val="Times New Roman"/>
        <family val="1"/>
      </rPr>
      <t>BECTON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DICKINSON</t>
    </r>
  </si>
  <si>
    <t>US$              181.755,00</t>
  </si>
  <si>
    <t>3,173500000</t>
  </si>
  <si>
    <t>01/06/2015</t>
  </si>
  <si>
    <r>
      <rPr>
        <sz val="6"/>
        <color rgb="FF000000"/>
        <rFont val="Times New Roman"/>
        <family val="1"/>
      </rPr>
      <t>MICROSORCE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DISCOVERY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SISTEMS</t>
    </r>
  </si>
  <si>
    <t>US$                11.475,00</t>
  </si>
  <si>
    <t>3,093000000</t>
  </si>
  <si>
    <r>
      <rPr>
        <sz val="6"/>
        <color rgb="FF000000"/>
        <rFont val="Times New Roman"/>
        <family val="1"/>
      </rPr>
      <t>CHEMBRIDGE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CONTACT</t>
    </r>
  </si>
  <si>
    <t>US$                  7.450,00</t>
  </si>
  <si>
    <t>E                    86.636,00</t>
  </si>
  <si>
    <r>
      <rPr>
        <sz val="6"/>
        <color rgb="FF000000"/>
        <rFont val="Times New Roman"/>
        <family val="1"/>
      </rPr>
      <t>BIO-RAD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LABORATORIES</t>
    </r>
  </si>
  <si>
    <t>US$                  2.263,09</t>
  </si>
  <si>
    <t>3,168000000</t>
  </si>
  <si>
    <t>09/07/2015</t>
  </si>
  <si>
    <t>US$              144.567,97</t>
  </si>
  <si>
    <t>US$                66.768,33</t>
  </si>
  <si>
    <r>
      <rPr>
        <sz val="6"/>
        <color rgb="FF000000"/>
        <rFont val="Times New Roman"/>
        <family val="1"/>
      </rPr>
      <t>QUIAGEN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GMBH</t>
    </r>
  </si>
  <si>
    <t>E                    59.667,92</t>
  </si>
  <si>
    <t>4,388000000</t>
  </si>
  <si>
    <t>E                    61.620,00</t>
  </si>
  <si>
    <t>3,512500000</t>
  </si>
  <si>
    <r>
      <rPr>
        <sz val="6"/>
        <color rgb="FF000000"/>
        <rFont val="Times New Roman"/>
        <family val="1"/>
      </rPr>
      <t>CARL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ZEISS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MICROSCOPY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GMBH</t>
    </r>
  </si>
  <si>
    <t>E                    60.640,00</t>
  </si>
  <si>
    <t>3,473000000</t>
  </si>
  <si>
    <r>
      <rPr>
        <sz val="6"/>
        <color rgb="FF000000"/>
        <rFont val="Times New Roman"/>
        <family val="1"/>
      </rPr>
      <t>GE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HEALTHCARE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BIO-SCIENCES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CORP</t>
    </r>
  </si>
  <si>
    <t>US$                  7.204,71</t>
  </si>
  <si>
    <t>2,870000000</t>
  </si>
  <si>
    <t>13/02/2015</t>
  </si>
  <si>
    <r>
      <rPr>
        <sz val="6"/>
        <color rgb="FF000000"/>
        <rFont val="Times New Roman"/>
        <family val="1"/>
      </rPr>
      <t>THERMO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FISHER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SCIENTIFIC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ASHEVIL</t>
    </r>
  </si>
  <si>
    <t>US$                  7.628,00</t>
  </si>
  <si>
    <r>
      <rPr>
        <sz val="6"/>
        <color rgb="FF000000"/>
        <rFont val="Times New Roman"/>
        <family val="1"/>
      </rPr>
      <t>INBIOS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INTERNATIONAL,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INC</t>
    </r>
  </si>
  <si>
    <t>US$                  2.357,43</t>
  </si>
  <si>
    <t>3,785000000</t>
  </si>
  <si>
    <t>06/11/2015</t>
  </si>
  <si>
    <t>10/11/2015</t>
  </si>
  <si>
    <r>
      <rPr>
        <sz val="6"/>
        <color rgb="FF000000"/>
        <rFont val="Times New Roman"/>
        <family val="1"/>
      </rPr>
      <t>HAMILTON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COMPANY</t>
    </r>
  </si>
  <si>
    <t>US$                44.410,00</t>
  </si>
  <si>
    <t>31,470000000</t>
  </si>
  <si>
    <t>06/02/2015</t>
  </si>
  <si>
    <r>
      <rPr>
        <sz val="6"/>
        <color rgb="FF000000"/>
        <rFont val="Times New Roman"/>
        <family val="1"/>
      </rPr>
      <t>LEICA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MICROSYSTEMS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AG</t>
    </r>
  </si>
  <si>
    <t>E                    30.030,88</t>
  </si>
  <si>
    <t>3,469300000</t>
  </si>
  <si>
    <r>
      <rPr>
        <sz val="6"/>
        <color rgb="FF000000"/>
        <rFont val="Times New Roman"/>
        <family val="1"/>
      </rPr>
      <t>IMA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LIFE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NORTH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AMERICA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INC</t>
    </r>
  </si>
  <si>
    <t>US$              146.486,00</t>
  </si>
  <si>
    <t>3,153400000</t>
  </si>
  <si>
    <t>09/06/2015</t>
  </si>
  <si>
    <r>
      <rPr>
        <sz val="6"/>
        <color rgb="FF000000"/>
        <rFont val="Times New Roman"/>
        <family val="1"/>
      </rPr>
      <t>NIBSC</t>
    </r>
  </si>
  <si>
    <t>LIB                  7.650,00</t>
  </si>
  <si>
    <t>5,178300000</t>
  </si>
  <si>
    <r>
      <rPr>
        <sz val="6"/>
        <color rgb="FF000000"/>
        <rFont val="Times New Roman"/>
        <family val="1"/>
      </rPr>
      <t>FLEXMED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CORP</t>
    </r>
  </si>
  <si>
    <t>US$                25.172,00</t>
  </si>
  <si>
    <r>
      <rPr>
        <sz val="6"/>
        <color rgb="FF000000"/>
        <rFont val="Times New Roman"/>
        <family val="1"/>
      </rPr>
      <t>AMERICAN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ASSOCIATION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FOR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THE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AD</t>
    </r>
  </si>
  <si>
    <t>US$                  2.024,50</t>
  </si>
  <si>
    <t>3,275000000</t>
  </si>
  <si>
    <r>
      <rPr>
        <sz val="6"/>
        <color rgb="FF000000"/>
        <rFont val="Times New Roman"/>
        <family val="1"/>
      </rPr>
      <t>OLYMPUS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AMERICA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INC.</t>
    </r>
  </si>
  <si>
    <t>US$                46.555,04</t>
  </si>
  <si>
    <r>
      <rPr>
        <sz val="6"/>
        <color rgb="FF000000"/>
        <rFont val="Times New Roman"/>
        <family val="1"/>
      </rPr>
      <t>CARL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ZEISS</t>
    </r>
  </si>
  <si>
    <t>E                  520.319,00</t>
  </si>
  <si>
    <r>
      <rPr>
        <sz val="6"/>
        <color rgb="FF000000"/>
        <rFont val="Times New Roman"/>
        <family val="1"/>
      </rPr>
      <t>LEICA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MIKROSYSTEME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VERETRIEB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G</t>
    </r>
  </si>
  <si>
    <t>E                    98.600,00</t>
  </si>
  <si>
    <t>3,388500000</t>
  </si>
  <si>
    <t>E                    12.795,00</t>
  </si>
  <si>
    <r>
      <rPr>
        <sz val="6"/>
        <color rgb="FF000000"/>
        <rFont val="Times New Roman"/>
        <family val="1"/>
      </rPr>
      <t>COSMED</t>
    </r>
  </si>
  <si>
    <t>US$              244.120,00</t>
  </si>
  <si>
    <t>3,190900000</t>
  </si>
  <si>
    <r>
      <rPr>
        <sz val="6"/>
        <color rgb="FF000000"/>
        <rFont val="Times New Roman"/>
        <family val="1"/>
      </rPr>
      <t>METROHM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AUTOLAB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BV</t>
    </r>
  </si>
  <si>
    <t>E                    14.486,69</t>
  </si>
  <si>
    <t>3,260000000</t>
  </si>
  <si>
    <t>US$                  1.154,17</t>
  </si>
  <si>
    <t>US$                28.146,73</t>
  </si>
  <si>
    <r>
      <rPr>
        <sz val="6"/>
        <color rgb="FF000000"/>
        <rFont val="Times New Roman"/>
        <family val="1"/>
      </rPr>
      <t>TTP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LABTECH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LTDA</t>
    </r>
  </si>
  <si>
    <t>US$                91.800,00</t>
  </si>
  <si>
    <t>3,475500000</t>
  </si>
  <si>
    <t>04/08/2015</t>
  </si>
  <si>
    <t>06/08/2015</t>
  </si>
  <si>
    <r>
      <rPr>
        <sz val="6"/>
        <color rgb="FF000000"/>
        <rFont val="Times New Roman"/>
        <family val="1"/>
      </rPr>
      <t>PERKIN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ELMER</t>
    </r>
  </si>
  <si>
    <t>US$                10.592,00</t>
  </si>
  <si>
    <t>3,093500000</t>
  </si>
  <si>
    <t>10/04/2015</t>
  </si>
  <si>
    <t>E                    50.121,00</t>
  </si>
  <si>
    <t>3,274100000</t>
  </si>
  <si>
    <r>
      <rPr>
        <sz val="6"/>
        <color rgb="FF000000"/>
        <rFont val="Times New Roman"/>
        <family val="1"/>
      </rPr>
      <t>WATERS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CORPORATION</t>
    </r>
  </si>
  <si>
    <t>US$              250.463,56</t>
  </si>
  <si>
    <t>3,102500000</t>
  </si>
  <si>
    <t>30/06/2015</t>
  </si>
  <si>
    <r>
      <rPr>
        <sz val="6"/>
        <color rgb="FF000000"/>
        <rFont val="Times New Roman"/>
        <family val="1"/>
      </rPr>
      <t>EQUILAB,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INC</t>
    </r>
  </si>
  <si>
    <t>US$              358.779,60</t>
  </si>
  <si>
    <t>3,155000000</t>
  </si>
  <si>
    <t>15/07/2015</t>
  </si>
  <si>
    <t>17/07/2015</t>
  </si>
  <si>
    <r>
      <rPr>
        <sz val="6"/>
        <color rgb="FF000000"/>
        <rFont val="Times New Roman"/>
        <family val="1"/>
      </rPr>
      <t>PROLAB</t>
    </r>
  </si>
  <si>
    <t>US$              730.000,00</t>
  </si>
  <si>
    <t>3,072800000</t>
  </si>
  <si>
    <r>
      <rPr>
        <sz val="6"/>
        <color rgb="FF000000"/>
        <rFont val="Times New Roman"/>
        <family val="1"/>
      </rPr>
      <t>ELLAB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A/S</t>
    </r>
  </si>
  <si>
    <t>US$                  2.244,00</t>
  </si>
  <si>
    <t>3,491000000</t>
  </si>
  <si>
    <t>17/06/2015</t>
  </si>
  <si>
    <t>19/06/2015</t>
  </si>
  <si>
    <r>
      <rPr>
        <sz val="6"/>
        <color rgb="FF000000"/>
        <rFont val="Times New Roman"/>
        <family val="1"/>
      </rPr>
      <t>DELTEX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MEDICAL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Times New Roman"/>
        <family val="1"/>
      </rPr>
      <t>LIMITED</t>
    </r>
  </si>
  <si>
    <t>US$                  7.561,00</t>
  </si>
  <si>
    <t>3,130000000</t>
  </si>
  <si>
    <t>US$                  7.915,00</t>
  </si>
  <si>
    <r>
      <rPr>
        <sz val="6"/>
        <color rgb="FF000000"/>
        <rFont val="Times New Roman"/>
        <family val="1"/>
      </rPr>
      <t>EPPENDORF</t>
    </r>
  </si>
  <si>
    <t>US$                16.935,00</t>
  </si>
  <si>
    <t>3,131400000</t>
  </si>
  <si>
    <t>10/03/2015</t>
  </si>
  <si>
    <t>US$              127.800,00</t>
  </si>
  <si>
    <t>3,071000000</t>
  </si>
  <si>
    <t>05/05/2015</t>
  </si>
  <si>
    <t xml:space="preserve">15/308675   </t>
  </si>
  <si>
    <t xml:space="preserve">PROCESSO </t>
  </si>
  <si>
    <t xml:space="preserve">  UNIDADE</t>
  </si>
  <si>
    <t xml:space="preserve"> EXPORTADOR </t>
  </si>
  <si>
    <t xml:space="preserve"> VALOR </t>
  </si>
  <si>
    <t xml:space="preserve">TAXA  </t>
  </si>
  <si>
    <t xml:space="preserve">FECH.   </t>
  </si>
  <si>
    <t xml:space="preserve">CONTRATO </t>
  </si>
  <si>
    <t>VENC. CONT.</t>
  </si>
  <si>
    <t xml:space="preserve"> VALOR EM R$</t>
  </si>
  <si>
    <t>MOD. PAGTO/RECEB</t>
  </si>
  <si>
    <t xml:space="preserve"> MOD. LICITAÇÃO</t>
  </si>
  <si>
    <t xml:space="preserve">US$ </t>
  </si>
  <si>
    <t>ASSOCIAÇÃO INTERNACIOANL DE CIÊNCIAS SOCIAIS</t>
  </si>
  <si>
    <t xml:space="preserve">  94   PROCESSO(S) </t>
  </si>
  <si>
    <t xml:space="preserve">FLUTUANTE/TIPO 4                                                                                                        </t>
  </si>
  <si>
    <t xml:space="preserve">4   PROCESSO(S)  </t>
  </si>
  <si>
    <t xml:space="preserve">PAG.ANTECIP.                                                                                                                                </t>
  </si>
  <si>
    <t>7   PROCESSO(S)</t>
  </si>
  <si>
    <t xml:space="preserve">CAD                                                                                                                                               </t>
  </si>
  <si>
    <t>2   PROCESSO(S)</t>
  </si>
  <si>
    <t xml:space="preserve">CARTA DE CREDITO                                                                                                                   </t>
  </si>
  <si>
    <t>42   PROCESSO(S)</t>
  </si>
  <si>
    <t xml:space="preserve">REM.SEM SAQUE                                                                                                                     </t>
  </si>
  <si>
    <t>PROCESSO(S)</t>
  </si>
  <si>
    <t xml:space="preserve">TOTAL GERAL                                                                                                                           </t>
  </si>
  <si>
    <t>IMPOSTOS</t>
  </si>
  <si>
    <t>OBS: As doações tiveram as taxas estimadas para US$/R$ 3,90 para que pudéssemos estimar o valor total das exportações.</t>
  </si>
  <si>
    <t>PRAZO DOS PROCESSOS DE IMPORTAÇÃO E EXPORTAÇÃO - DA ABERTURA AO ENCERRAMENTO.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</si>
</sst>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R$&quot;\ #,##0.00"/>
    <numFmt numFmtId="165" formatCode="0.00000"/>
    <numFmt numFmtId="166" formatCode="#,##0.000"/>
    <numFmt numFmtId="167" formatCode="#,##0.0000"/>
    <numFmt numFmtId="168" formatCode="0.0000"/>
    <numFmt numFmtId="169" formatCode="0.000"/>
  </numFmts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b/>
      <sz val="9"/>
      <color theme="1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9"/>
      <color rgb="FFFF0000"/>
      <name val="Times New Roman"/>
      <family val="1"/>
    </font>
    <font>
      <b/>
      <sz val="7"/>
      <color rgb="FFFF0000"/>
      <name val="Times New Roman"/>
      <family val="1"/>
    </font>
    <font>
      <sz val="7"/>
      <color rgb="FF000000"/>
      <name val="Times New Roman"/>
      <family val="1"/>
    </font>
    <font>
      <sz val="8"/>
      <color rgb="FF000000"/>
      <name val="Times New Roman"/>
      <family val="1"/>
    </font>
    <font>
      <sz val="6"/>
      <color rgb="FF00000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3756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7F7F7F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0" fontId="0" fillId="4" borderId="0" xfId="0" applyFill="1"/>
    <xf numFmtId="0" fontId="4" fillId="0" borderId="4" xfId="0" applyFont="1" applyBorder="1" applyAlignment="1"/>
    <xf numFmtId="0" fontId="5" fillId="0" borderId="5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165" fontId="10" fillId="5" borderId="6" xfId="0" applyNumberFormat="1" applyFont="1" applyFill="1" applyBorder="1" applyAlignment="1">
      <alignment horizontal="center" vertical="center" wrapText="1"/>
    </xf>
    <xf numFmtId="2" fontId="10" fillId="5" borderId="6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0" fillId="5" borderId="6" xfId="0" applyNumberFormat="1" applyFont="1" applyFill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/>
    <xf numFmtId="166" fontId="0" fillId="0" borderId="7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4" fontId="11" fillId="2" borderId="7" xfId="0" applyNumberFormat="1" applyFont="1" applyFill="1" applyBorder="1" applyAlignment="1">
      <alignment horizontal="center" vertical="center" wrapText="1"/>
    </xf>
    <xf numFmtId="167" fontId="11" fillId="2" borderId="7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0" fillId="0" borderId="7" xfId="0" applyNumberFormat="1" applyBorder="1" applyAlignment="1">
      <alignment horizontal="center" vertical="center" wrapText="1"/>
    </xf>
    <xf numFmtId="167" fontId="0" fillId="0" borderId="7" xfId="0" applyNumberFormat="1" applyBorder="1" applyAlignment="1">
      <alignment horizontal="center" vertical="center" wrapText="1"/>
    </xf>
    <xf numFmtId="168" fontId="0" fillId="0" borderId="7" xfId="0" applyNumberFormat="1" applyBorder="1" applyAlignment="1">
      <alignment horizontal="center" vertical="center" wrapText="1"/>
    </xf>
    <xf numFmtId="168" fontId="0" fillId="0" borderId="0" xfId="0" applyNumberFormat="1"/>
    <xf numFmtId="4" fontId="0" fillId="0" borderId="0" xfId="0" applyNumberFormat="1"/>
    <xf numFmtId="1" fontId="5" fillId="0" borderId="5" xfId="0" applyNumberFormat="1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vertical="center"/>
    </xf>
    <xf numFmtId="4" fontId="0" fillId="0" borderId="7" xfId="0" applyNumberFormat="1" applyBorder="1" applyAlignment="1">
      <alignment horizontal="right" vertical="center"/>
    </xf>
    <xf numFmtId="168" fontId="2" fillId="2" borderId="7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4" fontId="12" fillId="0" borderId="5" xfId="0" applyNumberFormat="1" applyFont="1" applyBorder="1" applyAlignment="1">
      <alignment horizontal="right" vertical="center"/>
    </xf>
    <xf numFmtId="4" fontId="9" fillId="2" borderId="7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14" fontId="12" fillId="0" borderId="7" xfId="0" applyNumberFormat="1" applyFont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15" fillId="9" borderId="7" xfId="0" applyFont="1" applyFill="1" applyBorder="1" applyAlignment="1">
      <alignment horizontal="center" vertical="center" wrapText="1"/>
    </xf>
    <xf numFmtId="4" fontId="15" fillId="9" borderId="7" xfId="0" applyNumberFormat="1" applyFont="1" applyFill="1" applyBorder="1" applyAlignment="1">
      <alignment horizontal="center" vertical="center" wrapText="1"/>
    </xf>
    <xf numFmtId="169" fontId="15" fillId="9" borderId="7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6" borderId="7" xfId="0" applyFont="1" applyFill="1" applyBorder="1" applyAlignment="1">
      <alignment horizontal="center" vertical="center" wrapText="1"/>
    </xf>
    <xf numFmtId="169" fontId="12" fillId="0" borderId="7" xfId="0" applyNumberFormat="1" applyFont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169" fontId="12" fillId="0" borderId="0" xfId="0" applyNumberFormat="1" applyFont="1" applyAlignment="1">
      <alignment horizontal="center" vertical="center"/>
    </xf>
    <xf numFmtId="4" fontId="12" fillId="4" borderId="7" xfId="0" applyNumberFormat="1" applyFont="1" applyFill="1" applyBorder="1" applyAlignment="1">
      <alignment horizontal="center" vertical="center" wrapText="1"/>
    </xf>
    <xf numFmtId="0" fontId="16" fillId="0" borderId="7" xfId="0" applyFont="1" applyBorder="1" applyAlignment="1">
      <alignment vertical="center" wrapText="1"/>
    </xf>
    <xf numFmtId="4" fontId="12" fillId="0" borderId="0" xfId="0" applyNumberFormat="1" applyFont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4" fontId="7" fillId="9" borderId="7" xfId="0" applyNumberFormat="1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/>
    </xf>
    <xf numFmtId="2" fontId="2" fillId="9" borderId="7" xfId="0" applyNumberFormat="1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/>
    </xf>
    <xf numFmtId="2" fontId="6" fillId="9" borderId="7" xfId="0" applyNumberFormat="1" applyFont="1" applyFill="1" applyBorder="1" applyAlignment="1">
      <alignment horizontal="center" vertical="center"/>
    </xf>
    <xf numFmtId="164" fontId="6" fillId="9" borderId="7" xfId="0" applyNumberFormat="1" applyFont="1" applyFill="1" applyBorder="1" applyAlignment="1">
      <alignment horizontal="center" vertical="center"/>
    </xf>
    <xf numFmtId="164" fontId="2" fillId="9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/>
    </xf>
    <xf numFmtId="0" fontId="15" fillId="9" borderId="7" xfId="0" applyFont="1" applyFill="1" applyBorder="1" applyAlignment="1">
      <alignment horizontal="center" vertical="center"/>
    </xf>
    <xf numFmtId="169" fontId="15" fillId="9" borderId="7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" fontId="6" fillId="9" borderId="7" xfId="0" applyNumberFormat="1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/>
    </xf>
    <xf numFmtId="0" fontId="3" fillId="9" borderId="5" xfId="0" applyNumberFormat="1" applyFont="1" applyFill="1" applyBorder="1" applyAlignment="1">
      <alignment horizontal="center" vertical="center" wrapText="1"/>
    </xf>
    <xf numFmtId="0" fontId="6" fillId="9" borderId="4" xfId="0" applyFont="1" applyFill="1" applyBorder="1" applyAlignment="1"/>
    <xf numFmtId="0" fontId="13" fillId="9" borderId="5" xfId="0" applyFont="1" applyFill="1" applyBorder="1" applyAlignment="1">
      <alignment horizontal="center" vertical="center"/>
    </xf>
    <xf numFmtId="0" fontId="13" fillId="9" borderId="5" xfId="0" applyNumberFormat="1" applyFont="1" applyFill="1" applyBorder="1" applyAlignment="1">
      <alignment horizontal="center" vertical="center"/>
    </xf>
    <xf numFmtId="164" fontId="7" fillId="9" borderId="5" xfId="0" applyNumberFormat="1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9" borderId="5" xfId="0" applyNumberFormat="1" applyFont="1" applyFill="1" applyBorder="1" applyAlignment="1">
      <alignment horizontal="center" vertical="center"/>
    </xf>
    <xf numFmtId="49" fontId="6" fillId="9" borderId="7" xfId="0" applyNumberFormat="1" applyFont="1" applyFill="1" applyBorder="1" applyAlignment="1">
      <alignment horizontal="center" vertical="center"/>
    </xf>
    <xf numFmtId="2" fontId="3" fillId="9" borderId="5" xfId="0" applyNumberFormat="1" applyFont="1" applyFill="1" applyBorder="1" applyAlignment="1">
      <alignment horizontal="center" vertical="center" wrapText="1"/>
    </xf>
    <xf numFmtId="1" fontId="13" fillId="9" borderId="5" xfId="0" applyNumberFormat="1" applyFont="1" applyFill="1" applyBorder="1" applyAlignment="1">
      <alignment horizontal="center" vertical="center"/>
    </xf>
    <xf numFmtId="168" fontId="3" fillId="9" borderId="5" xfId="0" applyNumberFormat="1" applyFont="1" applyFill="1" applyBorder="1" applyAlignment="1">
      <alignment horizontal="center" vertical="center" wrapText="1"/>
    </xf>
    <xf numFmtId="168" fontId="6" fillId="9" borderId="7" xfId="0" applyNumberFormat="1" applyFont="1" applyFill="1" applyBorder="1" applyAlignment="1">
      <alignment horizontal="center" vertical="center"/>
    </xf>
    <xf numFmtId="1" fontId="7" fillId="9" borderId="5" xfId="0" applyNumberFormat="1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/>
    </xf>
    <xf numFmtId="2" fontId="3" fillId="9" borderId="7" xfId="0" applyNumberFormat="1" applyFont="1" applyFill="1" applyBorder="1" applyAlignment="1">
      <alignment horizontal="center" vertical="center" wrapText="1"/>
    </xf>
    <xf numFmtId="168" fontId="3" fillId="9" borderId="7" xfId="0" applyNumberFormat="1" applyFont="1" applyFill="1" applyBorder="1" applyAlignment="1">
      <alignment horizontal="center" vertical="center" wrapText="1"/>
    </xf>
    <xf numFmtId="0" fontId="3" fillId="9" borderId="7" xfId="0" applyNumberFormat="1" applyFont="1" applyFill="1" applyBorder="1" applyAlignment="1">
      <alignment horizontal="center" vertical="center" wrapText="1"/>
    </xf>
    <xf numFmtId="0" fontId="6" fillId="9" borderId="7" xfId="0" applyFont="1" applyFill="1" applyBorder="1" applyAlignment="1"/>
    <xf numFmtId="164" fontId="7" fillId="9" borderId="7" xfId="0" applyNumberFormat="1" applyFont="1" applyFill="1" applyBorder="1" applyAlignment="1">
      <alignment horizontal="right" vertical="center"/>
    </xf>
    <xf numFmtId="0" fontId="19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4" fontId="17" fillId="0" borderId="9" xfId="0" applyNumberFormat="1" applyFont="1" applyBorder="1" applyAlignment="1">
      <alignment horizontal="center" vertical="center"/>
    </xf>
    <xf numFmtId="168" fontId="17" fillId="0" borderId="9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64" fontId="7" fillId="9" borderId="5" xfId="0" applyNumberFormat="1" applyFont="1" applyFill="1" applyBorder="1" applyAlignment="1">
      <alignment horizontal="right" vertical="center"/>
    </xf>
    <xf numFmtId="0" fontId="19" fillId="0" borderId="9" xfId="0" applyFont="1" applyBorder="1" applyAlignment="1">
      <alignment horizontal="center" vertical="center" wrapText="1"/>
    </xf>
    <xf numFmtId="0" fontId="20" fillId="0" borderId="9" xfId="0" applyNumberFormat="1" applyFont="1" applyBorder="1" applyAlignment="1">
      <alignment horizontal="center" vertical="center"/>
    </xf>
    <xf numFmtId="4" fontId="20" fillId="0" borderId="9" xfId="0" applyNumberFormat="1" applyFont="1" applyBorder="1" applyAlignment="1">
      <alignment horizontal="center" vertical="center"/>
    </xf>
    <xf numFmtId="4" fontId="19" fillId="0" borderId="9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 wrapText="1"/>
    </xf>
    <xf numFmtId="167" fontId="0" fillId="0" borderId="7" xfId="0" applyNumberFormat="1" applyFont="1" applyBorder="1" applyAlignment="1">
      <alignment horizontal="center" vertical="center" wrapText="1"/>
    </xf>
    <xf numFmtId="14" fontId="0" fillId="0" borderId="7" xfId="0" applyNumberFormat="1" applyFont="1" applyBorder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 wrapText="1"/>
    </xf>
    <xf numFmtId="4" fontId="17" fillId="4" borderId="9" xfId="0" applyNumberFormat="1" applyFont="1" applyFill="1" applyBorder="1" applyAlignment="1">
      <alignment horizontal="center" vertical="center"/>
    </xf>
    <xf numFmtId="14" fontId="17" fillId="4" borderId="9" xfId="0" applyNumberFormat="1" applyFont="1" applyFill="1" applyBorder="1" applyAlignment="1">
      <alignment horizontal="center" vertical="center"/>
    </xf>
    <xf numFmtId="14" fontId="21" fillId="0" borderId="9" xfId="0" applyNumberFormat="1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4" fontId="0" fillId="4" borderId="7" xfId="0" applyNumberFormat="1" applyFill="1" applyBorder="1" applyAlignment="1">
      <alignment horizontal="center" vertical="center" wrapText="1"/>
    </xf>
    <xf numFmtId="4" fontId="0" fillId="4" borderId="7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4" fontId="20" fillId="0" borderId="12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8" fillId="10" borderId="7" xfId="0" applyFont="1" applyFill="1" applyBorder="1" applyAlignment="1">
      <alignment vertical="center"/>
    </xf>
    <xf numFmtId="0" fontId="18" fillId="10" borderId="7" xfId="0" applyFont="1" applyFill="1" applyBorder="1" applyAlignment="1">
      <alignment horizontal="center" vertical="center"/>
    </xf>
    <xf numFmtId="4" fontId="18" fillId="10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3" fillId="9" borderId="4" xfId="0" applyFont="1" applyFill="1" applyBorder="1" applyAlignment="1">
      <alignment horizontal="center" vertical="center" wrapText="1"/>
    </xf>
    <xf numFmtId="0" fontId="23" fillId="9" borderId="5" xfId="0" applyFont="1" applyFill="1" applyBorder="1" applyAlignment="1">
      <alignment horizontal="center" vertical="center" wrapText="1"/>
    </xf>
    <xf numFmtId="0" fontId="23" fillId="9" borderId="5" xfId="0" applyFont="1" applyFill="1" applyBorder="1" applyAlignment="1">
      <alignment horizontal="center" vertical="center"/>
    </xf>
    <xf numFmtId="0" fontId="23" fillId="9" borderId="5" xfId="0" applyNumberFormat="1" applyFont="1" applyFill="1" applyBorder="1" applyAlignment="1">
      <alignment horizontal="center" vertical="center" wrapText="1"/>
    </xf>
    <xf numFmtId="0" fontId="24" fillId="9" borderId="4" xfId="0" applyFont="1" applyFill="1" applyBorder="1" applyAlignment="1">
      <alignment horizontal="center" vertical="center" wrapText="1"/>
    </xf>
    <xf numFmtId="0" fontId="24" fillId="9" borderId="5" xfId="0" applyFont="1" applyFill="1" applyBorder="1" applyAlignment="1">
      <alignment horizontal="center" vertical="center" wrapText="1"/>
    </xf>
    <xf numFmtId="0" fontId="24" fillId="9" borderId="5" xfId="0" applyFont="1" applyFill="1" applyBorder="1" applyAlignment="1">
      <alignment horizontal="center" vertical="center"/>
    </xf>
    <xf numFmtId="2" fontId="24" fillId="9" borderId="5" xfId="0" applyNumberFormat="1" applyFont="1" applyFill="1" applyBorder="1" applyAlignment="1">
      <alignment horizontal="center" vertical="center" wrapText="1"/>
    </xf>
    <xf numFmtId="168" fontId="24" fillId="9" borderId="5" xfId="0" applyNumberFormat="1" applyFont="1" applyFill="1" applyBorder="1" applyAlignment="1">
      <alignment horizontal="center" vertical="center" wrapText="1"/>
    </xf>
    <xf numFmtId="0" fontId="24" fillId="9" borderId="7" xfId="0" applyFont="1" applyFill="1" applyBorder="1"/>
    <xf numFmtId="0" fontId="24" fillId="9" borderId="7" xfId="0" applyNumberFormat="1" applyFont="1" applyFill="1" applyBorder="1" applyAlignment="1">
      <alignment horizontal="center" vertical="center" wrapText="1"/>
    </xf>
    <xf numFmtId="0" fontId="23" fillId="9" borderId="4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8" fillId="10" borderId="0" xfId="0" applyFont="1" applyFill="1" applyBorder="1" applyAlignment="1">
      <alignment horizontal="center" vertical="center" wrapText="1"/>
    </xf>
    <xf numFmtId="0" fontId="18" fillId="10" borderId="8" xfId="0" applyFont="1" applyFill="1" applyBorder="1" applyAlignment="1">
      <alignment horizontal="center" vertical="center" wrapText="1"/>
    </xf>
    <xf numFmtId="4" fontId="18" fillId="10" borderId="8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11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56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E15" sqref="E15"/>
    </sheetView>
  </sheetViews>
  <sheetFormatPr defaultRowHeight="15" x14ac:dyDescent="0.25"/>
  <cols>
    <col min="1" max="1" width="20" style="1" customWidth="1"/>
    <col min="2" max="2" width="11.28515625" style="1" customWidth="1"/>
    <col min="3" max="3" width="14" style="1" customWidth="1"/>
    <col min="4" max="4" width="13.140625" style="1" customWidth="1"/>
    <col min="5" max="5" width="15.85546875" style="1" customWidth="1"/>
    <col min="6" max="6" width="9.7109375" style="1" customWidth="1"/>
    <col min="7" max="7" width="15.140625" style="1" customWidth="1"/>
    <col min="8" max="8" width="15.5703125" style="1" customWidth="1"/>
    <col min="9" max="9" width="9.140625" style="1"/>
    <col min="10" max="10" width="13.85546875" style="1" customWidth="1"/>
    <col min="11" max="11" width="11.7109375" style="1" bestFit="1" customWidth="1"/>
    <col min="12" max="12" width="13.7109375" style="1" customWidth="1"/>
    <col min="13" max="13" width="17.140625" style="1" customWidth="1"/>
    <col min="14" max="16384" width="9.140625" style="1"/>
  </cols>
  <sheetData>
    <row r="1" spans="1:8" x14ac:dyDescent="0.25">
      <c r="A1" s="192" t="s">
        <v>0</v>
      </c>
      <c r="B1" s="193"/>
      <c r="C1" s="193"/>
      <c r="D1" s="193"/>
      <c r="E1" s="193"/>
      <c r="F1" s="194"/>
    </row>
    <row r="2" spans="1:8" s="5" customFormat="1" ht="30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</row>
    <row r="3" spans="1:8" x14ac:dyDescent="0.25">
      <c r="A3" s="6" t="s">
        <v>9</v>
      </c>
      <c r="B3" s="159">
        <v>0</v>
      </c>
      <c r="C3" s="159">
        <v>0</v>
      </c>
      <c r="D3" s="159">
        <v>11</v>
      </c>
      <c r="E3" s="159">
        <v>31</v>
      </c>
      <c r="F3" s="159">
        <v>0</v>
      </c>
      <c r="G3" s="159">
        <f>SUM(B3:F3)</f>
        <v>42</v>
      </c>
      <c r="H3" s="159">
        <v>0</v>
      </c>
    </row>
    <row r="4" spans="1:8" x14ac:dyDescent="0.25">
      <c r="A4" s="6" t="s">
        <v>10</v>
      </c>
      <c r="B4" s="159">
        <v>0</v>
      </c>
      <c r="C4" s="159">
        <v>0</v>
      </c>
      <c r="D4" s="159">
        <v>1</v>
      </c>
      <c r="E4" s="159">
        <v>3</v>
      </c>
      <c r="F4" s="159">
        <v>0</v>
      </c>
      <c r="G4" s="159">
        <f t="shared" ref="G4:G6" si="0">SUM(B4:F4)</f>
        <v>4</v>
      </c>
      <c r="H4" s="159">
        <v>0</v>
      </c>
    </row>
    <row r="5" spans="1:8" x14ac:dyDescent="0.25">
      <c r="A5" s="6" t="s">
        <v>11</v>
      </c>
      <c r="B5" s="159">
        <v>0</v>
      </c>
      <c r="C5" s="159">
        <v>0</v>
      </c>
      <c r="D5" s="159">
        <v>1</v>
      </c>
      <c r="E5" s="159">
        <v>1</v>
      </c>
      <c r="F5" s="159">
        <v>0</v>
      </c>
      <c r="G5" s="159">
        <f t="shared" si="0"/>
        <v>2</v>
      </c>
      <c r="H5" s="159">
        <v>0</v>
      </c>
    </row>
    <row r="6" spans="1:8" x14ac:dyDescent="0.25">
      <c r="A6" s="6" t="s">
        <v>12</v>
      </c>
      <c r="B6" s="159">
        <v>0</v>
      </c>
      <c r="C6" s="159">
        <v>0</v>
      </c>
      <c r="D6" s="159">
        <v>19</v>
      </c>
      <c r="E6" s="159">
        <v>74</v>
      </c>
      <c r="F6" s="159">
        <v>1</v>
      </c>
      <c r="G6" s="159">
        <f t="shared" si="0"/>
        <v>94</v>
      </c>
      <c r="H6" s="159">
        <v>0</v>
      </c>
    </row>
    <row r="7" spans="1:8" x14ac:dyDescent="0.25">
      <c r="A7" s="6" t="s">
        <v>13</v>
      </c>
      <c r="B7" s="159">
        <v>0</v>
      </c>
      <c r="C7" s="159">
        <v>0</v>
      </c>
      <c r="D7" s="159">
        <v>0</v>
      </c>
      <c r="E7" s="159">
        <v>0</v>
      </c>
      <c r="F7" s="159">
        <v>1</v>
      </c>
      <c r="G7" s="159">
        <v>0</v>
      </c>
      <c r="H7" s="159">
        <v>1</v>
      </c>
    </row>
    <row r="8" spans="1:8" x14ac:dyDescent="0.25">
      <c r="A8" s="6" t="s">
        <v>14</v>
      </c>
      <c r="B8" s="159">
        <v>0</v>
      </c>
      <c r="C8" s="159">
        <v>0</v>
      </c>
      <c r="D8" s="159">
        <v>3</v>
      </c>
      <c r="E8" s="159">
        <v>4</v>
      </c>
      <c r="F8" s="159">
        <v>0</v>
      </c>
      <c r="G8" s="159">
        <f>SUM(B8:F8)</f>
        <v>7</v>
      </c>
      <c r="H8" s="159">
        <v>0</v>
      </c>
    </row>
    <row r="9" spans="1:8" x14ac:dyDescent="0.25">
      <c r="A9" s="8" t="s">
        <v>15</v>
      </c>
      <c r="B9" s="9">
        <f t="shared" ref="B9:H9" si="1">SUM(B3:B8)</f>
        <v>0</v>
      </c>
      <c r="C9" s="9">
        <f t="shared" si="1"/>
        <v>0</v>
      </c>
      <c r="D9" s="9">
        <f t="shared" si="1"/>
        <v>35</v>
      </c>
      <c r="E9" s="9">
        <f t="shared" si="1"/>
        <v>113</v>
      </c>
      <c r="F9" s="9">
        <f t="shared" si="1"/>
        <v>2</v>
      </c>
      <c r="G9" s="9">
        <f t="shared" si="1"/>
        <v>149</v>
      </c>
      <c r="H9" s="9">
        <f t="shared" si="1"/>
        <v>1</v>
      </c>
    </row>
    <row r="12" spans="1:8" x14ac:dyDescent="0.25">
      <c r="A12" s="192" t="s">
        <v>16</v>
      </c>
      <c r="B12" s="193"/>
      <c r="C12" s="193"/>
      <c r="D12" s="193"/>
      <c r="E12" s="193"/>
      <c r="F12" s="194"/>
    </row>
    <row r="13" spans="1:8" ht="30" x14ac:dyDescent="0.25">
      <c r="A13" s="2" t="s">
        <v>1</v>
      </c>
      <c r="B13" s="3" t="s">
        <v>17</v>
      </c>
      <c r="C13" s="3" t="s">
        <v>3</v>
      </c>
      <c r="D13" s="3" t="s">
        <v>4</v>
      </c>
      <c r="E13" s="3" t="s">
        <v>5</v>
      </c>
      <c r="F13" s="3" t="s">
        <v>6</v>
      </c>
      <c r="G13" s="4" t="s">
        <v>7</v>
      </c>
      <c r="H13" s="4" t="s">
        <v>8</v>
      </c>
    </row>
    <row r="14" spans="1:8" x14ac:dyDescent="0.25">
      <c r="A14" s="6" t="s">
        <v>9</v>
      </c>
      <c r="B14" s="161">
        <v>0</v>
      </c>
      <c r="C14" s="161">
        <v>0</v>
      </c>
      <c r="D14" s="161">
        <v>4006817.23</v>
      </c>
      <c r="E14" s="161">
        <v>9882896.9100000001</v>
      </c>
      <c r="F14" s="161">
        <v>0</v>
      </c>
      <c r="G14" s="161">
        <f>SUM(B14:F14)</f>
        <v>13889714.140000001</v>
      </c>
      <c r="H14" s="161">
        <v>0</v>
      </c>
    </row>
    <row r="15" spans="1:8" x14ac:dyDescent="0.25">
      <c r="A15" s="6" t="s">
        <v>10</v>
      </c>
      <c r="B15" s="161">
        <v>0</v>
      </c>
      <c r="C15" s="161">
        <v>0</v>
      </c>
      <c r="D15" s="161">
        <v>1256.25</v>
      </c>
      <c r="E15" s="161">
        <v>26194.080000000002</v>
      </c>
      <c r="F15" s="161">
        <v>0</v>
      </c>
      <c r="G15" s="161">
        <f t="shared" ref="G15:G17" si="2">SUM(B15:F15)</f>
        <v>27450.33</v>
      </c>
      <c r="H15" s="161">
        <v>0</v>
      </c>
    </row>
    <row r="16" spans="1:8" x14ac:dyDescent="0.25">
      <c r="A16" s="6" t="s">
        <v>11</v>
      </c>
      <c r="B16" s="161">
        <v>0</v>
      </c>
      <c r="C16" s="161">
        <v>0</v>
      </c>
      <c r="D16" s="165">
        <v>97834.2</v>
      </c>
      <c r="E16" s="164">
        <v>193357.2</v>
      </c>
      <c r="F16" s="161">
        <v>0</v>
      </c>
      <c r="G16" s="161">
        <f t="shared" si="2"/>
        <v>291191.40000000002</v>
      </c>
      <c r="H16" s="161">
        <v>0</v>
      </c>
    </row>
    <row r="17" spans="1:8" x14ac:dyDescent="0.25">
      <c r="A17" s="6" t="s">
        <v>12</v>
      </c>
      <c r="B17" s="161">
        <v>0</v>
      </c>
      <c r="C17" s="161">
        <v>0</v>
      </c>
      <c r="D17" s="161">
        <v>67121.88</v>
      </c>
      <c r="E17" s="162">
        <v>1683855.17</v>
      </c>
      <c r="F17" s="161">
        <v>113796.02</v>
      </c>
      <c r="G17" s="161">
        <f t="shared" si="2"/>
        <v>1864773.0699999998</v>
      </c>
      <c r="H17" s="161">
        <v>0</v>
      </c>
    </row>
    <row r="18" spans="1:8" x14ac:dyDescent="0.25">
      <c r="A18" s="6" t="s">
        <v>13</v>
      </c>
      <c r="B18" s="161">
        <v>0</v>
      </c>
      <c r="C18" s="161">
        <v>0</v>
      </c>
      <c r="D18" s="161">
        <v>0</v>
      </c>
      <c r="E18" s="161">
        <v>0</v>
      </c>
      <c r="F18" s="164">
        <v>38917.839999999997</v>
      </c>
      <c r="G18" s="161">
        <v>0</v>
      </c>
      <c r="H18" s="161">
        <f>F18</f>
        <v>38917.839999999997</v>
      </c>
    </row>
    <row r="19" spans="1:8" x14ac:dyDescent="0.25">
      <c r="A19" s="6" t="s">
        <v>14</v>
      </c>
      <c r="B19" s="161">
        <v>0</v>
      </c>
      <c r="C19" s="161">
        <v>0</v>
      </c>
      <c r="D19" s="163">
        <v>638216.76</v>
      </c>
      <c r="E19" s="161">
        <v>1285516.72</v>
      </c>
      <c r="F19" s="161">
        <v>0</v>
      </c>
      <c r="G19" s="161">
        <f>SUM(B19:F19)</f>
        <v>1923733.48</v>
      </c>
      <c r="H19" s="161">
        <v>0</v>
      </c>
    </row>
    <row r="20" spans="1:8" s="12" customFormat="1" x14ac:dyDescent="0.25">
      <c r="A20" s="8" t="s">
        <v>15</v>
      </c>
      <c r="B20" s="11">
        <f t="shared" ref="B20:H20" si="3">SUM(B14:B19)</f>
        <v>0</v>
      </c>
      <c r="C20" s="11">
        <f t="shared" si="3"/>
        <v>0</v>
      </c>
      <c r="D20" s="11">
        <f t="shared" si="3"/>
        <v>4811246.32</v>
      </c>
      <c r="E20" s="11">
        <f t="shared" si="3"/>
        <v>13071820.08</v>
      </c>
      <c r="F20" s="11">
        <f t="shared" si="3"/>
        <v>152713.85999999999</v>
      </c>
      <c r="G20" s="11">
        <f t="shared" si="3"/>
        <v>17996862.420000002</v>
      </c>
      <c r="H20" s="11">
        <f t="shared" si="3"/>
        <v>38917.839999999997</v>
      </c>
    </row>
    <row r="21" spans="1:8" x14ac:dyDescent="0.25">
      <c r="G21" s="13"/>
    </row>
  </sheetData>
  <mergeCells count="2">
    <mergeCell ref="A1:F1"/>
    <mergeCell ref="A12:F12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C19" sqref="C19"/>
    </sheetView>
  </sheetViews>
  <sheetFormatPr defaultColWidth="20.5703125" defaultRowHeight="15" x14ac:dyDescent="0.25"/>
  <cols>
    <col min="2" max="2" width="17.85546875" bestFit="1" customWidth="1"/>
    <col min="3" max="3" width="17.28515625" customWidth="1"/>
    <col min="4" max="4" width="12" customWidth="1"/>
    <col min="5" max="5" width="10" customWidth="1"/>
    <col min="6" max="6" width="18.42578125" customWidth="1"/>
    <col min="7" max="7" width="10.7109375" bestFit="1" customWidth="1"/>
    <col min="8" max="8" width="10.85546875" customWidth="1"/>
    <col min="9" max="9" width="9.85546875" bestFit="1" customWidth="1"/>
    <col min="10" max="10" width="11" bestFit="1" customWidth="1"/>
    <col min="11" max="11" width="17.5703125" customWidth="1"/>
    <col min="12" max="12" width="12.85546875" customWidth="1"/>
  </cols>
  <sheetData>
    <row r="1" spans="1:12" x14ac:dyDescent="0.25">
      <c r="A1" s="198" t="s">
        <v>946</v>
      </c>
      <c r="B1" s="199"/>
      <c r="C1" s="199"/>
      <c r="D1" s="200"/>
    </row>
    <row r="2" spans="1:12" ht="30" x14ac:dyDescent="0.25">
      <c r="A2" s="21" t="s">
        <v>419</v>
      </c>
      <c r="B2" s="21" t="s">
        <v>418</v>
      </c>
      <c r="C2" s="21" t="s">
        <v>417</v>
      </c>
      <c r="D2" s="21" t="s">
        <v>416</v>
      </c>
      <c r="E2" s="21" t="s">
        <v>415</v>
      </c>
      <c r="F2" s="21" t="s">
        <v>414</v>
      </c>
      <c r="G2" s="21" t="s">
        <v>413</v>
      </c>
      <c r="H2" s="21" t="s">
        <v>412</v>
      </c>
      <c r="I2" s="21" t="s">
        <v>411</v>
      </c>
      <c r="J2" s="21" t="s">
        <v>410</v>
      </c>
      <c r="K2" s="21" t="s">
        <v>409</v>
      </c>
      <c r="L2" s="21" t="s">
        <v>943</v>
      </c>
    </row>
    <row r="3" spans="1:12" ht="60" x14ac:dyDescent="0.25">
      <c r="A3" s="18" t="s">
        <v>75</v>
      </c>
      <c r="B3" s="14" t="s">
        <v>74</v>
      </c>
      <c r="C3" s="14" t="s">
        <v>73</v>
      </c>
      <c r="D3" s="14" t="s">
        <v>27</v>
      </c>
      <c r="E3" s="46">
        <v>820</v>
      </c>
      <c r="F3" s="45">
        <v>3.2469999999999999</v>
      </c>
      <c r="G3" s="51">
        <v>2662.54</v>
      </c>
      <c r="H3" s="16">
        <v>42303</v>
      </c>
      <c r="I3" s="14" t="s">
        <v>72</v>
      </c>
      <c r="J3" s="14">
        <v>1613663404</v>
      </c>
      <c r="K3" s="14" t="s">
        <v>20</v>
      </c>
      <c r="L3" s="14" t="s">
        <v>4</v>
      </c>
    </row>
    <row r="4" spans="1:12" s="12" customFormat="1" x14ac:dyDescent="0.25">
      <c r="A4" s="93" t="s">
        <v>948</v>
      </c>
      <c r="B4" s="93">
        <v>1</v>
      </c>
      <c r="C4" s="93"/>
      <c r="D4" s="93"/>
      <c r="E4" s="93"/>
      <c r="F4" s="93"/>
      <c r="G4" s="95">
        <f>SUM(G3)</f>
        <v>2662.54</v>
      </c>
      <c r="H4" s="93"/>
      <c r="I4" s="93"/>
      <c r="J4" s="93"/>
      <c r="K4" s="93"/>
      <c r="L4" s="93"/>
    </row>
    <row r="7" spans="1:12" x14ac:dyDescent="0.25">
      <c r="B7" s="198" t="s">
        <v>944</v>
      </c>
      <c r="C7" s="199"/>
      <c r="D7" s="199"/>
      <c r="E7" s="199"/>
      <c r="F7" s="199"/>
      <c r="G7" s="200"/>
    </row>
    <row r="8" spans="1:12" ht="30" x14ac:dyDescent="0.25">
      <c r="B8" s="106" t="s">
        <v>1</v>
      </c>
      <c r="C8" s="107" t="s">
        <v>17</v>
      </c>
      <c r="D8" s="108" t="s">
        <v>3</v>
      </c>
      <c r="E8" s="107" t="s">
        <v>4</v>
      </c>
      <c r="F8" s="109" t="s">
        <v>5</v>
      </c>
      <c r="G8" s="109" t="s">
        <v>945</v>
      </c>
    </row>
    <row r="9" spans="1:12" x14ac:dyDescent="0.25">
      <c r="B9" s="26" t="s">
        <v>9</v>
      </c>
      <c r="C9" s="7">
        <v>0</v>
      </c>
      <c r="D9" s="7">
        <v>0</v>
      </c>
      <c r="E9" s="7">
        <v>0</v>
      </c>
      <c r="F9" s="27">
        <v>0</v>
      </c>
      <c r="G9" s="10">
        <v>0</v>
      </c>
    </row>
    <row r="10" spans="1:12" x14ac:dyDescent="0.25">
      <c r="B10" s="26" t="s">
        <v>10</v>
      </c>
      <c r="C10" s="7">
        <v>0</v>
      </c>
      <c r="D10" s="7">
        <v>0</v>
      </c>
      <c r="E10" s="7">
        <v>0</v>
      </c>
      <c r="F10" s="27">
        <v>0</v>
      </c>
      <c r="G10" s="10">
        <v>0</v>
      </c>
    </row>
    <row r="11" spans="1:12" x14ac:dyDescent="0.25">
      <c r="B11" s="26" t="s">
        <v>11</v>
      </c>
      <c r="C11" s="7">
        <v>0</v>
      </c>
      <c r="D11" s="7">
        <v>0</v>
      </c>
      <c r="E11" s="7">
        <v>0</v>
      </c>
      <c r="F11" s="27">
        <v>0</v>
      </c>
      <c r="G11" s="10">
        <v>0</v>
      </c>
    </row>
    <row r="12" spans="1:12" x14ac:dyDescent="0.25">
      <c r="B12" s="26" t="s">
        <v>12</v>
      </c>
      <c r="C12" s="7">
        <v>0</v>
      </c>
      <c r="D12" s="7">
        <v>0</v>
      </c>
      <c r="E12" s="7">
        <v>1</v>
      </c>
      <c r="F12" s="27">
        <v>0</v>
      </c>
      <c r="G12" s="59">
        <v>2662.54</v>
      </c>
    </row>
    <row r="13" spans="1:12" x14ac:dyDescent="0.25">
      <c r="B13" s="26" t="s">
        <v>13</v>
      </c>
      <c r="C13" s="7">
        <v>0</v>
      </c>
      <c r="D13" s="7">
        <v>0</v>
      </c>
      <c r="E13" s="7">
        <v>0</v>
      </c>
      <c r="F13" s="27">
        <v>0</v>
      </c>
      <c r="G13" s="10">
        <v>0</v>
      </c>
    </row>
    <row r="14" spans="1:12" x14ac:dyDescent="0.25">
      <c r="B14" s="26" t="s">
        <v>14</v>
      </c>
      <c r="C14" s="7">
        <v>0</v>
      </c>
      <c r="D14" s="7">
        <v>0</v>
      </c>
      <c r="E14" s="7">
        <v>0</v>
      </c>
      <c r="F14" s="27">
        <v>0</v>
      </c>
      <c r="G14" s="10">
        <v>0</v>
      </c>
    </row>
    <row r="15" spans="1:12" x14ac:dyDescent="0.25">
      <c r="B15" s="110" t="s">
        <v>15</v>
      </c>
      <c r="C15" s="111">
        <v>0</v>
      </c>
      <c r="D15" s="111">
        <v>0</v>
      </c>
      <c r="E15" s="111">
        <v>1</v>
      </c>
      <c r="F15" s="112">
        <v>0</v>
      </c>
      <c r="G15" s="113">
        <f>G12</f>
        <v>2662.54</v>
      </c>
    </row>
  </sheetData>
  <mergeCells count="2">
    <mergeCell ref="B7:G7"/>
    <mergeCell ref="A1:D1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C24" sqref="C24"/>
    </sheetView>
  </sheetViews>
  <sheetFormatPr defaultRowHeight="15" x14ac:dyDescent="0.25"/>
  <cols>
    <col min="1" max="1" width="21.85546875" bestFit="1" customWidth="1"/>
    <col min="2" max="2" width="17.85546875" bestFit="1" customWidth="1"/>
    <col min="3" max="3" width="32.140625" bestFit="1" customWidth="1"/>
    <col min="5" max="5" width="11.28515625" customWidth="1"/>
    <col min="6" max="6" width="16" customWidth="1"/>
    <col min="7" max="7" width="17" customWidth="1"/>
    <col min="8" max="8" width="15.5703125" customWidth="1"/>
    <col min="9" max="9" width="11.28515625" bestFit="1" customWidth="1"/>
    <col min="10" max="10" width="11" style="44" bestFit="1" customWidth="1"/>
    <col min="11" max="11" width="17.85546875" bestFit="1" customWidth="1"/>
    <col min="12" max="12" width="14.42578125" customWidth="1"/>
  </cols>
  <sheetData>
    <row r="1" spans="1:12" s="1" customFormat="1" x14ac:dyDescent="0.25">
      <c r="A1" s="198" t="s">
        <v>946</v>
      </c>
      <c r="B1" s="199"/>
      <c r="C1" s="199"/>
      <c r="D1" s="200"/>
      <c r="F1" s="28"/>
      <c r="G1" s="29"/>
      <c r="J1" s="40"/>
    </row>
    <row r="2" spans="1:12" s="35" customFormat="1" ht="24" x14ac:dyDescent="0.25">
      <c r="A2" s="30" t="s">
        <v>419</v>
      </c>
      <c r="B2" s="31" t="s">
        <v>418</v>
      </c>
      <c r="C2" s="31" t="s">
        <v>417</v>
      </c>
      <c r="D2" s="31" t="s">
        <v>416</v>
      </c>
      <c r="E2" s="32" t="s">
        <v>415</v>
      </c>
      <c r="F2" s="33" t="s">
        <v>414</v>
      </c>
      <c r="G2" s="34" t="s">
        <v>413</v>
      </c>
      <c r="H2" s="32" t="s">
        <v>412</v>
      </c>
      <c r="I2" s="32" t="s">
        <v>411</v>
      </c>
      <c r="J2" s="41" t="s">
        <v>410</v>
      </c>
      <c r="K2" s="32" t="s">
        <v>409</v>
      </c>
      <c r="L2" s="32" t="s">
        <v>408</v>
      </c>
    </row>
    <row r="3" spans="1:12" s="1" customFormat="1" ht="30" x14ac:dyDescent="0.25">
      <c r="A3" s="18" t="s">
        <v>404</v>
      </c>
      <c r="B3" s="14" t="s">
        <v>81</v>
      </c>
      <c r="C3" s="14" t="s">
        <v>1592</v>
      </c>
      <c r="D3" s="14" t="s">
        <v>41</v>
      </c>
      <c r="E3" s="51">
        <v>260</v>
      </c>
      <c r="F3" s="46">
        <v>3.1852999999999998</v>
      </c>
      <c r="G3" s="51">
        <v>828.17</v>
      </c>
      <c r="H3" s="16">
        <v>42016</v>
      </c>
      <c r="I3" s="14" t="s">
        <v>402</v>
      </c>
      <c r="J3" s="42">
        <v>1613009339</v>
      </c>
      <c r="K3" s="14" t="s">
        <v>20</v>
      </c>
      <c r="L3" s="14" t="s">
        <v>4</v>
      </c>
    </row>
    <row r="4" spans="1:12" s="1" customFormat="1" ht="30" x14ac:dyDescent="0.25">
      <c r="A4" s="18" t="s">
        <v>387</v>
      </c>
      <c r="B4" s="14" t="s">
        <v>81</v>
      </c>
      <c r="C4" s="14" t="s">
        <v>386</v>
      </c>
      <c r="D4" s="14" t="s">
        <v>27</v>
      </c>
      <c r="E4" s="51">
        <v>450</v>
      </c>
      <c r="F4" s="46">
        <v>2.7949999999999999</v>
      </c>
      <c r="G4" s="51">
        <v>1257.75</v>
      </c>
      <c r="H4" s="16">
        <v>42046</v>
      </c>
      <c r="I4" s="14" t="s">
        <v>385</v>
      </c>
      <c r="J4" s="42">
        <v>1613084999</v>
      </c>
      <c r="K4" s="14" t="s">
        <v>20</v>
      </c>
      <c r="L4" s="14" t="s">
        <v>4</v>
      </c>
    </row>
    <row r="5" spans="1:12" s="1" customFormat="1" ht="30" x14ac:dyDescent="0.25">
      <c r="A5" s="18" t="s">
        <v>384</v>
      </c>
      <c r="B5" s="14" t="s">
        <v>81</v>
      </c>
      <c r="C5" s="14" t="s">
        <v>383</v>
      </c>
      <c r="D5" s="14" t="s">
        <v>41</v>
      </c>
      <c r="E5" s="51">
        <v>395</v>
      </c>
      <c r="F5" s="46">
        <v>3.1564000000000001</v>
      </c>
      <c r="G5" s="51">
        <v>1246.77</v>
      </c>
      <c r="H5" s="16">
        <v>42046</v>
      </c>
      <c r="I5" s="14" t="s">
        <v>382</v>
      </c>
      <c r="J5" s="42">
        <v>1613085031</v>
      </c>
      <c r="K5" s="14" t="s">
        <v>20</v>
      </c>
      <c r="L5" s="14" t="s">
        <v>4</v>
      </c>
    </row>
    <row r="6" spans="1:12" s="1" customFormat="1" ht="45" x14ac:dyDescent="0.25">
      <c r="A6" s="18" t="s">
        <v>373</v>
      </c>
      <c r="B6" s="14" t="s">
        <v>81</v>
      </c>
      <c r="C6" s="14" t="s">
        <v>372</v>
      </c>
      <c r="D6" s="14" t="s">
        <v>27</v>
      </c>
      <c r="E6" s="51">
        <v>820</v>
      </c>
      <c r="F6" s="46">
        <v>2.8862000000000001</v>
      </c>
      <c r="G6" s="51">
        <v>2366.6799999999998</v>
      </c>
      <c r="H6" s="16">
        <v>42053</v>
      </c>
      <c r="I6" s="14" t="s">
        <v>371</v>
      </c>
      <c r="J6" s="42">
        <v>1613092509</v>
      </c>
      <c r="K6" s="14" t="s">
        <v>20</v>
      </c>
      <c r="L6" s="14" t="s">
        <v>4</v>
      </c>
    </row>
    <row r="7" spans="1:12" s="1" customFormat="1" ht="30" x14ac:dyDescent="0.25">
      <c r="A7" s="18" t="s">
        <v>293</v>
      </c>
      <c r="B7" s="14" t="s">
        <v>81</v>
      </c>
      <c r="C7" s="14" t="s">
        <v>292</v>
      </c>
      <c r="D7" s="14" t="s">
        <v>41</v>
      </c>
      <c r="E7" s="51">
        <v>11960</v>
      </c>
      <c r="F7" s="46">
        <v>3.254</v>
      </c>
      <c r="G7" s="51">
        <v>38917.839999999997</v>
      </c>
      <c r="H7" s="16">
        <v>42107</v>
      </c>
      <c r="I7" s="14" t="s">
        <v>291</v>
      </c>
      <c r="J7" s="42"/>
      <c r="K7" s="14" t="s">
        <v>290</v>
      </c>
      <c r="L7" s="14" t="s">
        <v>6</v>
      </c>
    </row>
    <row r="8" spans="1:12" s="1" customFormat="1" x14ac:dyDescent="0.25">
      <c r="A8" s="18" t="s">
        <v>248</v>
      </c>
      <c r="B8" s="14" t="s">
        <v>81</v>
      </c>
      <c r="C8" s="14" t="s">
        <v>247</v>
      </c>
      <c r="D8" s="14" t="s">
        <v>27</v>
      </c>
      <c r="E8" s="51">
        <v>1050</v>
      </c>
      <c r="F8" s="46">
        <v>3.016</v>
      </c>
      <c r="G8" s="51">
        <v>3166.8</v>
      </c>
      <c r="H8" s="16">
        <v>42144</v>
      </c>
      <c r="I8" s="14" t="s">
        <v>246</v>
      </c>
      <c r="J8" s="42">
        <v>1613318351</v>
      </c>
      <c r="K8" s="14" t="s">
        <v>20</v>
      </c>
      <c r="L8" s="14" t="s">
        <v>4</v>
      </c>
    </row>
    <row r="9" spans="1:12" s="1" customFormat="1" ht="30" x14ac:dyDescent="0.25">
      <c r="A9" s="18" t="s">
        <v>82</v>
      </c>
      <c r="B9" s="14" t="s">
        <v>81</v>
      </c>
      <c r="C9" s="14" t="s">
        <v>80</v>
      </c>
      <c r="D9" s="14" t="s">
        <v>27</v>
      </c>
      <c r="E9" s="51">
        <v>645</v>
      </c>
      <c r="F9" s="46">
        <v>3.9169999999999998</v>
      </c>
      <c r="G9" s="51">
        <v>2526.46</v>
      </c>
      <c r="H9" s="16">
        <v>42298</v>
      </c>
      <c r="I9" s="14" t="s">
        <v>79</v>
      </c>
      <c r="J9" s="42">
        <v>1613659011</v>
      </c>
      <c r="K9" s="14" t="s">
        <v>20</v>
      </c>
      <c r="L9" s="14" t="s">
        <v>4</v>
      </c>
    </row>
    <row r="10" spans="1:12" s="12" customFormat="1" x14ac:dyDescent="0.25">
      <c r="A10" s="93" t="s">
        <v>948</v>
      </c>
      <c r="B10" s="93">
        <v>7</v>
      </c>
      <c r="C10" s="93"/>
      <c r="D10" s="93"/>
      <c r="E10" s="93"/>
      <c r="F10" s="93"/>
      <c r="G10" s="95">
        <f>SUM(G3:G9)</f>
        <v>50310.47</v>
      </c>
      <c r="H10" s="93"/>
      <c r="I10" s="93"/>
      <c r="J10" s="93"/>
      <c r="K10" s="93"/>
      <c r="L10" s="93"/>
    </row>
    <row r="11" spans="1:12" s="1" customFormat="1" x14ac:dyDescent="0.25">
      <c r="A11" s="36"/>
      <c r="B11" s="38"/>
      <c r="C11" s="38"/>
      <c r="D11" s="38"/>
      <c r="E11" s="38"/>
      <c r="F11" s="39"/>
      <c r="G11" s="38"/>
      <c r="H11" s="37"/>
      <c r="I11" s="38"/>
      <c r="J11" s="43"/>
      <c r="K11" s="38"/>
      <c r="L11" s="38"/>
    </row>
    <row r="12" spans="1:12" x14ac:dyDescent="0.25">
      <c r="B12" s="201" t="s">
        <v>944</v>
      </c>
      <c r="C12" s="201"/>
      <c r="D12" s="201"/>
      <c r="E12" s="201"/>
      <c r="F12" s="201"/>
      <c r="G12" s="201"/>
      <c r="H12" s="201"/>
    </row>
    <row r="13" spans="1:12" x14ac:dyDescent="0.25">
      <c r="B13" s="177" t="s">
        <v>1</v>
      </c>
      <c r="C13" s="178" t="s">
        <v>17</v>
      </c>
      <c r="D13" s="179" t="s">
        <v>3</v>
      </c>
      <c r="E13" s="178" t="s">
        <v>4</v>
      </c>
      <c r="F13" s="188" t="s">
        <v>950</v>
      </c>
      <c r="G13" s="180" t="s">
        <v>5</v>
      </c>
      <c r="H13" s="180" t="s">
        <v>945</v>
      </c>
    </row>
    <row r="14" spans="1:12" x14ac:dyDescent="0.25">
      <c r="B14" s="26" t="s">
        <v>9</v>
      </c>
      <c r="C14" s="7">
        <v>0</v>
      </c>
      <c r="D14" s="7">
        <v>0</v>
      </c>
      <c r="E14" s="7">
        <v>0</v>
      </c>
      <c r="F14" s="7">
        <v>0</v>
      </c>
      <c r="G14" s="27">
        <v>0</v>
      </c>
      <c r="H14" s="10">
        <v>0</v>
      </c>
    </row>
    <row r="15" spans="1:12" x14ac:dyDescent="0.25">
      <c r="B15" s="26" t="s">
        <v>10</v>
      </c>
      <c r="C15" s="7">
        <v>0</v>
      </c>
      <c r="D15" s="7">
        <v>0</v>
      </c>
      <c r="E15" s="7">
        <v>0</v>
      </c>
      <c r="F15" s="7">
        <v>0</v>
      </c>
      <c r="G15" s="27">
        <v>0</v>
      </c>
      <c r="H15" s="10">
        <v>0</v>
      </c>
    </row>
    <row r="16" spans="1:12" x14ac:dyDescent="0.25">
      <c r="B16" s="26" t="s">
        <v>11</v>
      </c>
      <c r="C16" s="7">
        <v>0</v>
      </c>
      <c r="D16" s="7">
        <v>0</v>
      </c>
      <c r="E16" s="7">
        <v>0</v>
      </c>
      <c r="F16" s="7">
        <v>0</v>
      </c>
      <c r="G16" s="27">
        <v>0</v>
      </c>
      <c r="H16" s="10">
        <v>0</v>
      </c>
    </row>
    <row r="17" spans="2:8" x14ac:dyDescent="0.25">
      <c r="B17" s="26" t="s">
        <v>12</v>
      </c>
      <c r="C17" s="7">
        <v>0</v>
      </c>
      <c r="D17" s="7">
        <v>0</v>
      </c>
      <c r="E17" s="7">
        <v>6</v>
      </c>
      <c r="F17" s="7">
        <v>0</v>
      </c>
      <c r="G17" s="27">
        <v>0</v>
      </c>
      <c r="H17" s="10">
        <v>11392.63</v>
      </c>
    </row>
    <row r="18" spans="2:8" x14ac:dyDescent="0.25">
      <c r="B18" s="26" t="s">
        <v>13</v>
      </c>
      <c r="C18" s="7">
        <v>0</v>
      </c>
      <c r="D18" s="7">
        <v>0</v>
      </c>
      <c r="E18" s="7">
        <v>0</v>
      </c>
      <c r="F18" s="17">
        <v>1</v>
      </c>
      <c r="G18" s="27">
        <v>0</v>
      </c>
      <c r="H18" s="10">
        <v>38917.839999999997</v>
      </c>
    </row>
    <row r="19" spans="2:8" x14ac:dyDescent="0.25">
      <c r="B19" s="26" t="s">
        <v>14</v>
      </c>
      <c r="C19" s="7">
        <v>0</v>
      </c>
      <c r="D19" s="7">
        <v>0</v>
      </c>
      <c r="E19" s="7">
        <v>0</v>
      </c>
      <c r="F19" s="7">
        <v>0</v>
      </c>
      <c r="G19" s="27">
        <v>0</v>
      </c>
      <c r="H19" s="10">
        <v>0</v>
      </c>
    </row>
    <row r="20" spans="2:8" x14ac:dyDescent="0.25">
      <c r="B20" s="110" t="s">
        <v>15</v>
      </c>
      <c r="C20" s="114">
        <v>0</v>
      </c>
      <c r="D20" s="114">
        <v>0</v>
      </c>
      <c r="E20" s="114">
        <f>SUM(E14:E19)</f>
        <v>6</v>
      </c>
      <c r="F20" s="93">
        <f t="shared" ref="F20" si="0">SUBTOTAL(9,F14:F19)</f>
        <v>1</v>
      </c>
      <c r="G20" s="115">
        <v>0</v>
      </c>
      <c r="H20" s="113">
        <f>SUM(H14:H19)</f>
        <v>50310.469999999994</v>
      </c>
    </row>
    <row r="22" spans="2:8" x14ac:dyDescent="0.25">
      <c r="G22" s="176"/>
    </row>
  </sheetData>
  <autoFilter ref="A2:L10"/>
  <mergeCells count="2">
    <mergeCell ref="A1:D1"/>
    <mergeCell ref="B12:H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29"/>
  <sheetViews>
    <sheetView workbookViewId="0">
      <selection activeCell="G4" sqref="G4:G15"/>
    </sheetView>
  </sheetViews>
  <sheetFormatPr defaultColWidth="20.7109375" defaultRowHeight="15" x14ac:dyDescent="0.25"/>
  <cols>
    <col min="2" max="2" width="17.85546875" bestFit="1" customWidth="1"/>
    <col min="4" max="4" width="8.7109375" bestFit="1" customWidth="1"/>
    <col min="5" max="5" width="10.140625" bestFit="1" customWidth="1"/>
    <col min="6" max="6" width="16.7109375" customWidth="1"/>
    <col min="7" max="7" width="12.7109375" bestFit="1" customWidth="1"/>
    <col min="8" max="8" width="11.5703125" bestFit="1" customWidth="1"/>
    <col min="9" max="9" width="9.85546875" bestFit="1" customWidth="1"/>
    <col min="10" max="10" width="11" bestFit="1" customWidth="1"/>
    <col min="11" max="11" width="19.28515625" customWidth="1"/>
    <col min="12" max="12" width="18.140625" customWidth="1"/>
  </cols>
  <sheetData>
    <row r="1" spans="1:12" x14ac:dyDescent="0.25">
      <c r="A1" s="198" t="s">
        <v>946</v>
      </c>
      <c r="B1" s="199"/>
      <c r="C1" s="199"/>
      <c r="D1" s="200"/>
    </row>
    <row r="2" spans="1:12" ht="24" x14ac:dyDescent="0.25">
      <c r="A2" s="47" t="s">
        <v>947</v>
      </c>
      <c r="B2" s="47" t="s">
        <v>418</v>
      </c>
      <c r="C2" s="47" t="s">
        <v>417</v>
      </c>
      <c r="D2" s="47" t="s">
        <v>416</v>
      </c>
      <c r="E2" s="48" t="s">
        <v>415</v>
      </c>
      <c r="F2" s="49" t="s">
        <v>414</v>
      </c>
      <c r="G2" s="48" t="s">
        <v>413</v>
      </c>
      <c r="H2" s="47" t="s">
        <v>412</v>
      </c>
      <c r="I2" s="47" t="s">
        <v>411</v>
      </c>
      <c r="J2" s="47" t="s">
        <v>410</v>
      </c>
      <c r="K2" s="47" t="s">
        <v>409</v>
      </c>
      <c r="L2" s="47" t="s">
        <v>408</v>
      </c>
    </row>
    <row r="3" spans="1:12" s="1" customFormat="1" hidden="1" x14ac:dyDescent="0.25">
      <c r="A3" s="18" t="s">
        <v>392</v>
      </c>
      <c r="B3" s="14" t="s">
        <v>29</v>
      </c>
      <c r="C3" s="14" t="s">
        <v>231</v>
      </c>
      <c r="D3" s="14" t="s">
        <v>27</v>
      </c>
      <c r="E3" s="51">
        <v>4205</v>
      </c>
      <c r="F3" s="45">
        <v>2.0680000000000001</v>
      </c>
      <c r="G3" s="51">
        <v>8695.94</v>
      </c>
      <c r="H3" s="16">
        <v>42033</v>
      </c>
      <c r="I3" s="14" t="s">
        <v>391</v>
      </c>
      <c r="J3" s="14">
        <v>1634892128</v>
      </c>
      <c r="K3" s="14" t="s">
        <v>97</v>
      </c>
      <c r="L3" s="14" t="s">
        <v>5</v>
      </c>
    </row>
    <row r="4" spans="1:12" s="1" customFormat="1" ht="45" x14ac:dyDescent="0.25">
      <c r="A4" s="18" t="s">
        <v>381</v>
      </c>
      <c r="B4" s="14" t="s">
        <v>29</v>
      </c>
      <c r="C4" s="14" t="s">
        <v>380</v>
      </c>
      <c r="D4" s="14" t="s">
        <v>27</v>
      </c>
      <c r="E4" s="51">
        <v>7628</v>
      </c>
      <c r="F4" s="45">
        <v>2.87</v>
      </c>
      <c r="G4" s="51">
        <v>21892.36</v>
      </c>
      <c r="H4" s="16">
        <v>42048</v>
      </c>
      <c r="I4" s="14" t="s">
        <v>379</v>
      </c>
      <c r="J4" s="14">
        <v>1634893309</v>
      </c>
      <c r="K4" s="14" t="s">
        <v>60</v>
      </c>
      <c r="L4" s="14" t="s">
        <v>4</v>
      </c>
    </row>
    <row r="5" spans="1:12" s="1" customFormat="1" ht="30" x14ac:dyDescent="0.25">
      <c r="A5" s="18" t="s">
        <v>378</v>
      </c>
      <c r="B5" s="14" t="s">
        <v>29</v>
      </c>
      <c r="C5" s="14" t="s">
        <v>377</v>
      </c>
      <c r="D5" s="14" t="s">
        <v>27</v>
      </c>
      <c r="E5" s="51">
        <v>7204.71</v>
      </c>
      <c r="F5" s="45">
        <v>2.87</v>
      </c>
      <c r="G5" s="51">
        <v>20677.509999999998</v>
      </c>
      <c r="H5" s="16">
        <v>42048</v>
      </c>
      <c r="I5" s="14" t="s">
        <v>376</v>
      </c>
      <c r="J5" s="14">
        <v>1634893311</v>
      </c>
      <c r="K5" s="14" t="s">
        <v>60</v>
      </c>
      <c r="L5" s="14" t="s">
        <v>4</v>
      </c>
    </row>
    <row r="6" spans="1:12" s="1" customFormat="1" hidden="1" x14ac:dyDescent="0.25">
      <c r="A6" s="18" t="s">
        <v>355</v>
      </c>
      <c r="B6" s="14" t="s">
        <v>29</v>
      </c>
      <c r="C6" s="14" t="s">
        <v>307</v>
      </c>
      <c r="D6" s="14" t="s">
        <v>27</v>
      </c>
      <c r="E6" s="51">
        <v>9317</v>
      </c>
      <c r="F6" s="45">
        <v>2.984</v>
      </c>
      <c r="G6" s="51">
        <v>27801.919999999998</v>
      </c>
      <c r="H6" s="16">
        <v>42069</v>
      </c>
      <c r="I6" s="14" t="s">
        <v>354</v>
      </c>
      <c r="J6" s="14">
        <v>1634894937</v>
      </c>
      <c r="K6" s="14" t="s">
        <v>14</v>
      </c>
      <c r="L6" s="14" t="s">
        <v>4</v>
      </c>
    </row>
    <row r="7" spans="1:12" s="1" customFormat="1" x14ac:dyDescent="0.25">
      <c r="A7" s="18" t="s">
        <v>351</v>
      </c>
      <c r="B7" s="14" t="s">
        <v>29</v>
      </c>
      <c r="C7" s="14" t="s">
        <v>350</v>
      </c>
      <c r="D7" s="14" t="s">
        <v>27</v>
      </c>
      <c r="E7" s="51">
        <v>16935</v>
      </c>
      <c r="F7" s="45">
        <v>3.1314000000000002</v>
      </c>
      <c r="G7" s="51">
        <v>53030.25</v>
      </c>
      <c r="H7" s="16">
        <v>42075</v>
      </c>
      <c r="I7" s="14" t="s">
        <v>349</v>
      </c>
      <c r="J7" s="14">
        <v>1634895270</v>
      </c>
      <c r="K7" s="14" t="s">
        <v>60</v>
      </c>
      <c r="L7" s="14" t="s">
        <v>4</v>
      </c>
    </row>
    <row r="8" spans="1:12" s="1" customFormat="1" ht="30" hidden="1" x14ac:dyDescent="0.25">
      <c r="A8" s="18" t="s">
        <v>302</v>
      </c>
      <c r="B8" s="14" t="s">
        <v>29</v>
      </c>
      <c r="C8" s="14" t="s">
        <v>39</v>
      </c>
      <c r="D8" s="14" t="s">
        <v>27</v>
      </c>
      <c r="E8" s="51">
        <v>2250</v>
      </c>
      <c r="F8" s="45">
        <v>3.1030000000000002</v>
      </c>
      <c r="G8" s="51">
        <v>6981.75</v>
      </c>
      <c r="H8" s="16">
        <v>42102</v>
      </c>
      <c r="I8" s="14" t="s">
        <v>301</v>
      </c>
      <c r="J8" s="14">
        <v>1613222041</v>
      </c>
      <c r="K8" s="14" t="s">
        <v>20</v>
      </c>
      <c r="L8" s="14" t="s">
        <v>5</v>
      </c>
    </row>
    <row r="9" spans="1:12" s="1" customFormat="1" ht="30" x14ac:dyDescent="0.25">
      <c r="A9" s="18" t="s">
        <v>277</v>
      </c>
      <c r="B9" s="14" t="s">
        <v>29</v>
      </c>
      <c r="C9" s="14" t="s">
        <v>276</v>
      </c>
      <c r="D9" s="14" t="s">
        <v>41</v>
      </c>
      <c r="E9" s="51">
        <v>14486.69</v>
      </c>
      <c r="F9" s="45">
        <v>3.26</v>
      </c>
      <c r="G9" s="51">
        <v>47226.6</v>
      </c>
      <c r="H9" s="16">
        <v>42111</v>
      </c>
      <c r="I9" s="14" t="s">
        <v>275</v>
      </c>
      <c r="J9" s="14">
        <v>1634898140</v>
      </c>
      <c r="K9" s="14" t="s">
        <v>60</v>
      </c>
      <c r="L9" s="14" t="s">
        <v>4</v>
      </c>
    </row>
    <row r="10" spans="1:12" s="1" customFormat="1" hidden="1" x14ac:dyDescent="0.25">
      <c r="A10" s="18" t="s">
        <v>232</v>
      </c>
      <c r="B10" s="14" t="s">
        <v>29</v>
      </c>
      <c r="C10" s="14" t="s">
        <v>231</v>
      </c>
      <c r="D10" s="14" t="s">
        <v>230</v>
      </c>
      <c r="E10" s="51">
        <v>3550</v>
      </c>
      <c r="F10" s="45">
        <v>2.4470000000000001</v>
      </c>
      <c r="G10" s="51">
        <v>8686.85</v>
      </c>
      <c r="H10" s="16">
        <v>42152</v>
      </c>
      <c r="I10" s="14" t="s">
        <v>229</v>
      </c>
      <c r="J10" s="14">
        <v>1634901392</v>
      </c>
      <c r="K10" s="14" t="s">
        <v>97</v>
      </c>
      <c r="L10" s="14" t="s">
        <v>5</v>
      </c>
    </row>
    <row r="11" spans="1:12" s="1" customFormat="1" x14ac:dyDescent="0.25">
      <c r="A11" s="18" t="s">
        <v>224</v>
      </c>
      <c r="B11" s="14" t="s">
        <v>29</v>
      </c>
      <c r="C11" s="14" t="s">
        <v>223</v>
      </c>
      <c r="D11" s="14" t="s">
        <v>27</v>
      </c>
      <c r="E11" s="51">
        <v>181755</v>
      </c>
      <c r="F11" s="45">
        <v>3.1735000000000002</v>
      </c>
      <c r="G11" s="51">
        <v>576799.49</v>
      </c>
      <c r="H11" s="16">
        <v>42158</v>
      </c>
      <c r="I11" s="14" t="s">
        <v>222</v>
      </c>
      <c r="J11" s="14">
        <v>16342291</v>
      </c>
      <c r="K11" s="14" t="s">
        <v>60</v>
      </c>
      <c r="L11" s="14" t="s">
        <v>4</v>
      </c>
    </row>
    <row r="12" spans="1:12" s="1" customFormat="1" ht="30" hidden="1" x14ac:dyDescent="0.25">
      <c r="A12" s="18" t="s">
        <v>171</v>
      </c>
      <c r="B12" s="14" t="s">
        <v>29</v>
      </c>
      <c r="C12" s="14" t="s">
        <v>170</v>
      </c>
      <c r="D12" s="14" t="s">
        <v>41</v>
      </c>
      <c r="E12" s="51">
        <v>7104</v>
      </c>
      <c r="F12" s="45">
        <v>3.7725</v>
      </c>
      <c r="G12" s="51">
        <v>26799.84</v>
      </c>
      <c r="H12" s="16">
        <v>42215</v>
      </c>
      <c r="I12" s="14" t="s">
        <v>169</v>
      </c>
      <c r="J12" s="14">
        <v>1634905975</v>
      </c>
      <c r="K12" s="14" t="s">
        <v>14</v>
      </c>
      <c r="L12" s="14" t="s">
        <v>4</v>
      </c>
    </row>
    <row r="13" spans="1:12" s="1" customFormat="1" ht="30" hidden="1" x14ac:dyDescent="0.25">
      <c r="A13" s="18" t="s">
        <v>130</v>
      </c>
      <c r="B13" s="14" t="s">
        <v>29</v>
      </c>
      <c r="C13" s="14" t="s">
        <v>129</v>
      </c>
      <c r="D13" s="14" t="s">
        <v>27</v>
      </c>
      <c r="E13" s="51">
        <v>2025</v>
      </c>
      <c r="F13" s="45">
        <v>3.5779999999999998</v>
      </c>
      <c r="G13" s="51">
        <v>7245.45</v>
      </c>
      <c r="H13" s="16">
        <v>42248</v>
      </c>
      <c r="I13" s="14" t="s">
        <v>128</v>
      </c>
      <c r="J13" s="14">
        <v>1613548835</v>
      </c>
      <c r="K13" s="14" t="s">
        <v>20</v>
      </c>
      <c r="L13" s="14" t="s">
        <v>4</v>
      </c>
    </row>
    <row r="14" spans="1:12" s="1" customFormat="1" ht="30" hidden="1" x14ac:dyDescent="0.25">
      <c r="A14" s="18" t="s">
        <v>78</v>
      </c>
      <c r="B14" s="14" t="s">
        <v>29</v>
      </c>
      <c r="C14" s="14" t="s">
        <v>77</v>
      </c>
      <c r="D14" s="14" t="s">
        <v>27</v>
      </c>
      <c r="E14" s="51">
        <v>1940</v>
      </c>
      <c r="F14" s="45">
        <v>3.8980000000000001</v>
      </c>
      <c r="G14" s="51">
        <v>7562.12</v>
      </c>
      <c r="H14" s="16">
        <v>42298</v>
      </c>
      <c r="I14" s="14" t="s">
        <v>76</v>
      </c>
      <c r="J14" s="14">
        <v>1613658951</v>
      </c>
      <c r="K14" s="14" t="s">
        <v>20</v>
      </c>
      <c r="L14" s="14" t="s">
        <v>4</v>
      </c>
    </row>
    <row r="15" spans="1:12" s="1" customFormat="1" ht="30" x14ac:dyDescent="0.25">
      <c r="A15" s="18" t="s">
        <v>66</v>
      </c>
      <c r="B15" s="14" t="s">
        <v>29</v>
      </c>
      <c r="C15" s="14" t="s">
        <v>65</v>
      </c>
      <c r="D15" s="14" t="s">
        <v>27</v>
      </c>
      <c r="E15" s="51">
        <v>2357.4299999999998</v>
      </c>
      <c r="F15" s="45">
        <v>3.7850000000000001</v>
      </c>
      <c r="G15" s="51">
        <v>8922.8700000000008</v>
      </c>
      <c r="H15" s="16">
        <v>42318</v>
      </c>
      <c r="I15" s="14" t="s">
        <v>64</v>
      </c>
      <c r="J15" s="14">
        <v>1634912378</v>
      </c>
      <c r="K15" s="14" t="s">
        <v>60</v>
      </c>
      <c r="L15" s="14" t="s">
        <v>5</v>
      </c>
    </row>
    <row r="16" spans="1:12" s="1" customFormat="1" ht="30" hidden="1" x14ac:dyDescent="0.25">
      <c r="A16" s="18" t="s">
        <v>40</v>
      </c>
      <c r="B16" s="14" t="s">
        <v>29</v>
      </c>
      <c r="C16" s="14" t="s">
        <v>39</v>
      </c>
      <c r="D16" s="14" t="s">
        <v>27</v>
      </c>
      <c r="E16" s="51">
        <v>2250</v>
      </c>
      <c r="F16" s="45">
        <v>3.86</v>
      </c>
      <c r="G16" s="51">
        <v>8685</v>
      </c>
      <c r="H16" s="16">
        <v>42353</v>
      </c>
      <c r="I16" s="14" t="s">
        <v>38</v>
      </c>
      <c r="J16" s="14">
        <v>1613779694</v>
      </c>
      <c r="K16" s="14" t="s">
        <v>20</v>
      </c>
      <c r="L16" s="14" t="s">
        <v>5</v>
      </c>
    </row>
    <row r="17" spans="1:12" s="1" customFormat="1" ht="30" hidden="1" x14ac:dyDescent="0.25">
      <c r="A17" s="18" t="s">
        <v>30</v>
      </c>
      <c r="B17" s="14" t="s">
        <v>29</v>
      </c>
      <c r="C17" s="14" t="s">
        <v>28</v>
      </c>
      <c r="D17" s="14" t="s">
        <v>27</v>
      </c>
      <c r="E17" s="51">
        <v>24600</v>
      </c>
      <c r="F17" s="45">
        <v>3.9769999999999999</v>
      </c>
      <c r="G17" s="51">
        <v>97834.2</v>
      </c>
      <c r="H17" s="16">
        <v>42523</v>
      </c>
      <c r="I17" s="14" t="s">
        <v>26</v>
      </c>
      <c r="J17" s="14">
        <v>1631107005</v>
      </c>
      <c r="K17" s="14" t="s">
        <v>11</v>
      </c>
      <c r="L17" s="14" t="s">
        <v>4</v>
      </c>
    </row>
    <row r="18" spans="1:12" s="12" customFormat="1" hidden="1" x14ac:dyDescent="0.25">
      <c r="A18" s="93" t="s">
        <v>948</v>
      </c>
      <c r="B18" s="93">
        <v>15</v>
      </c>
      <c r="C18" s="93"/>
      <c r="D18" s="93"/>
      <c r="E18" s="93"/>
      <c r="F18" s="93"/>
      <c r="G18" s="95">
        <f>SUM(G3:G17)</f>
        <v>928842.14999999979</v>
      </c>
      <c r="H18" s="93"/>
      <c r="I18" s="93"/>
      <c r="J18" s="93"/>
      <c r="K18" s="93"/>
      <c r="L18" s="93"/>
    </row>
    <row r="19" spans="1:12" x14ac:dyDescent="0.25">
      <c r="G19" s="55"/>
    </row>
    <row r="21" spans="1:12" x14ac:dyDescent="0.25">
      <c r="B21" s="201" t="s">
        <v>944</v>
      </c>
      <c r="C21" s="201"/>
      <c r="D21" s="201"/>
      <c r="E21" s="201"/>
      <c r="F21" s="201"/>
      <c r="G21" s="201"/>
    </row>
    <row r="22" spans="1:12" x14ac:dyDescent="0.25">
      <c r="B22" s="106" t="s">
        <v>1</v>
      </c>
      <c r="C22" s="107" t="s">
        <v>17</v>
      </c>
      <c r="D22" s="108" t="s">
        <v>3</v>
      </c>
      <c r="E22" s="107" t="s">
        <v>4</v>
      </c>
      <c r="F22" s="109" t="s">
        <v>5</v>
      </c>
      <c r="G22" s="109" t="s">
        <v>945</v>
      </c>
    </row>
    <row r="23" spans="1:12" x14ac:dyDescent="0.25">
      <c r="B23" s="26" t="s">
        <v>9</v>
      </c>
      <c r="C23" s="7">
        <v>0</v>
      </c>
      <c r="D23" s="7">
        <v>0</v>
      </c>
      <c r="E23" s="7">
        <v>5</v>
      </c>
      <c r="F23" s="27">
        <v>1</v>
      </c>
      <c r="G23" s="10">
        <v>728549.08</v>
      </c>
      <c r="J23" s="55"/>
    </row>
    <row r="24" spans="1:12" x14ac:dyDescent="0.25">
      <c r="B24" s="26" t="s">
        <v>10</v>
      </c>
      <c r="C24" s="7">
        <v>0</v>
      </c>
      <c r="D24" s="7">
        <v>0</v>
      </c>
      <c r="E24" s="7">
        <v>0</v>
      </c>
      <c r="F24" s="27">
        <v>2</v>
      </c>
      <c r="G24" s="10">
        <v>17382.79</v>
      </c>
    </row>
    <row r="25" spans="1:12" x14ac:dyDescent="0.25">
      <c r="B25" s="26" t="s">
        <v>11</v>
      </c>
      <c r="C25" s="7">
        <v>0</v>
      </c>
      <c r="D25" s="7">
        <v>0</v>
      </c>
      <c r="E25" s="7">
        <v>1</v>
      </c>
      <c r="F25" s="27">
        <v>0</v>
      </c>
      <c r="G25" s="10">
        <v>97834.2</v>
      </c>
    </row>
    <row r="26" spans="1:12" x14ac:dyDescent="0.25">
      <c r="B26" s="26" t="s">
        <v>12</v>
      </c>
      <c r="C26" s="7">
        <v>0</v>
      </c>
      <c r="D26" s="7">
        <v>0</v>
      </c>
      <c r="E26" s="7">
        <v>2</v>
      </c>
      <c r="F26" s="27">
        <v>2</v>
      </c>
      <c r="G26" s="10">
        <v>30474.32</v>
      </c>
    </row>
    <row r="27" spans="1:12" x14ac:dyDescent="0.25">
      <c r="B27" s="26" t="s">
        <v>13</v>
      </c>
      <c r="C27" s="7">
        <v>0</v>
      </c>
      <c r="D27" s="7">
        <v>0</v>
      </c>
      <c r="E27" s="7">
        <v>0</v>
      </c>
      <c r="F27" s="27">
        <v>0</v>
      </c>
      <c r="G27" s="10">
        <v>0</v>
      </c>
      <c r="J27" s="55"/>
    </row>
    <row r="28" spans="1:12" x14ac:dyDescent="0.25">
      <c r="B28" s="26" t="s">
        <v>14</v>
      </c>
      <c r="C28" s="7">
        <v>0</v>
      </c>
      <c r="D28" s="7">
        <v>0</v>
      </c>
      <c r="E28" s="7">
        <v>2</v>
      </c>
      <c r="F28" s="27">
        <v>0</v>
      </c>
      <c r="G28" s="10">
        <v>54601.760000000002</v>
      </c>
      <c r="J28" s="55"/>
    </row>
    <row r="29" spans="1:12" x14ac:dyDescent="0.25">
      <c r="B29" s="110" t="s">
        <v>15</v>
      </c>
      <c r="C29" s="111">
        <f>SUM(C23:C28)</f>
        <v>0</v>
      </c>
      <c r="D29" s="111">
        <f>SUM(D23:D28)</f>
        <v>0</v>
      </c>
      <c r="E29" s="111">
        <f>SUBTOTAL(9,E23:E28)</f>
        <v>10</v>
      </c>
      <c r="F29" s="112">
        <f>SUBTOTAL(9,F23:F28)</f>
        <v>5</v>
      </c>
      <c r="G29" s="113">
        <f>SUM(G23:G28)</f>
        <v>928842.14999999991</v>
      </c>
    </row>
  </sheetData>
  <autoFilter ref="A2:L18">
    <filterColumn colId="10">
      <filters>
        <filter val="REM.SEM SAQUE"/>
      </filters>
    </filterColumn>
  </autoFilter>
  <mergeCells count="2">
    <mergeCell ref="B21:G21"/>
    <mergeCell ref="A1:D1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selection activeCell="G9" sqref="G9"/>
    </sheetView>
  </sheetViews>
  <sheetFormatPr defaultRowHeight="15" x14ac:dyDescent="0.25"/>
  <cols>
    <col min="1" max="1" width="27.140625" customWidth="1"/>
    <col min="2" max="2" width="17.85546875" bestFit="1" customWidth="1"/>
    <col min="3" max="3" width="34.7109375" bestFit="1" customWidth="1"/>
    <col min="5" max="5" width="12" style="50" customWidth="1"/>
    <col min="6" max="6" width="16.7109375" customWidth="1"/>
    <col min="7" max="7" width="14.42578125" bestFit="1" customWidth="1"/>
    <col min="8" max="8" width="13.7109375" customWidth="1"/>
    <col min="9" max="9" width="13.28515625" customWidth="1"/>
    <col min="10" max="10" width="11" style="44" bestFit="1" customWidth="1"/>
    <col min="11" max="11" width="20.42578125" bestFit="1" customWidth="1"/>
    <col min="12" max="12" width="15.7109375" bestFit="1" customWidth="1"/>
    <col min="17" max="17" width="17.28515625" customWidth="1"/>
  </cols>
  <sheetData>
    <row r="1" spans="1:12" x14ac:dyDescent="0.25">
      <c r="A1" s="198" t="s">
        <v>946</v>
      </c>
      <c r="B1" s="199"/>
      <c r="C1" s="199"/>
      <c r="D1" s="200"/>
    </row>
    <row r="2" spans="1:12" s="12" customFormat="1" ht="30" x14ac:dyDescent="0.25">
      <c r="A2" s="21" t="s">
        <v>419</v>
      </c>
      <c r="B2" s="21" t="s">
        <v>418</v>
      </c>
      <c r="C2" s="21" t="s">
        <v>417</v>
      </c>
      <c r="D2" s="21" t="s">
        <v>416</v>
      </c>
      <c r="E2" s="57" t="s">
        <v>415</v>
      </c>
      <c r="F2" s="21" t="s">
        <v>414</v>
      </c>
      <c r="G2" s="21" t="s">
        <v>413</v>
      </c>
      <c r="H2" s="21" t="s">
        <v>412</v>
      </c>
      <c r="I2" s="21" t="s">
        <v>411</v>
      </c>
      <c r="J2" s="58" t="s">
        <v>410</v>
      </c>
      <c r="K2" s="21" t="s">
        <v>409</v>
      </c>
      <c r="L2" s="21" t="s">
        <v>408</v>
      </c>
    </row>
    <row r="3" spans="1:12" s="12" customFormat="1" x14ac:dyDescent="0.25">
      <c r="A3" s="18" t="s">
        <v>368</v>
      </c>
      <c r="B3" s="14" t="s">
        <v>33</v>
      </c>
      <c r="C3" s="14" t="s">
        <v>39</v>
      </c>
      <c r="D3" s="14" t="s">
        <v>27</v>
      </c>
      <c r="E3" s="51">
        <v>2250</v>
      </c>
      <c r="F3" s="52">
        <v>2.8759999999999999</v>
      </c>
      <c r="G3" s="51">
        <v>6471</v>
      </c>
      <c r="H3" s="16">
        <v>42060</v>
      </c>
      <c r="I3" s="14" t="s">
        <v>367</v>
      </c>
      <c r="J3" s="14">
        <v>1613107115</v>
      </c>
      <c r="K3" s="14" t="s">
        <v>20</v>
      </c>
      <c r="L3" s="14" t="s">
        <v>5</v>
      </c>
    </row>
    <row r="4" spans="1:12" s="1" customFormat="1" x14ac:dyDescent="0.25">
      <c r="A4" s="18" t="s">
        <v>366</v>
      </c>
      <c r="B4" s="14" t="s">
        <v>33</v>
      </c>
      <c r="C4" s="14" t="s">
        <v>39</v>
      </c>
      <c r="D4" s="14" t="s">
        <v>27</v>
      </c>
      <c r="E4" s="51">
        <v>2250</v>
      </c>
      <c r="F4" s="45">
        <v>2.8719999999999999</v>
      </c>
      <c r="G4" s="51">
        <v>6462</v>
      </c>
      <c r="H4" s="16">
        <v>42062</v>
      </c>
      <c r="I4" s="14" t="s">
        <v>365</v>
      </c>
      <c r="J4" s="42">
        <v>1613112227</v>
      </c>
      <c r="K4" s="14" t="s">
        <v>20</v>
      </c>
      <c r="L4" s="14" t="s">
        <v>5</v>
      </c>
    </row>
    <row r="5" spans="1:12" s="1" customFormat="1" x14ac:dyDescent="0.25">
      <c r="A5" s="18" t="s">
        <v>330</v>
      </c>
      <c r="B5" s="14" t="s">
        <v>33</v>
      </c>
      <c r="C5" s="14" t="s">
        <v>329</v>
      </c>
      <c r="D5" s="14" t="s">
        <v>27</v>
      </c>
      <c r="E5" s="51">
        <v>59900</v>
      </c>
      <c r="F5" s="45">
        <v>3.2280000000000002</v>
      </c>
      <c r="G5" s="51">
        <v>193357.2</v>
      </c>
      <c r="H5" s="16">
        <v>42171</v>
      </c>
      <c r="I5" s="14" t="s">
        <v>328</v>
      </c>
      <c r="J5" s="42">
        <v>1641028739</v>
      </c>
      <c r="K5" s="14" t="s">
        <v>11</v>
      </c>
      <c r="L5" s="14" t="s">
        <v>5</v>
      </c>
    </row>
    <row r="6" spans="1:12" s="1" customFormat="1" x14ac:dyDescent="0.25">
      <c r="A6" s="18" t="s">
        <v>263</v>
      </c>
      <c r="B6" s="14" t="s">
        <v>33</v>
      </c>
      <c r="C6" s="14" t="s">
        <v>39</v>
      </c>
      <c r="D6" s="14" t="s">
        <v>27</v>
      </c>
      <c r="E6" s="51">
        <v>1350</v>
      </c>
      <c r="F6" s="45">
        <v>2.9561999999999999</v>
      </c>
      <c r="G6" s="51">
        <v>3990.87</v>
      </c>
      <c r="H6" s="16">
        <v>42128</v>
      </c>
      <c r="I6" s="14" t="s">
        <v>262</v>
      </c>
      <c r="J6" s="42">
        <v>1613271040</v>
      </c>
      <c r="K6" s="14" t="s">
        <v>20</v>
      </c>
      <c r="L6" s="14" t="s">
        <v>5</v>
      </c>
    </row>
    <row r="7" spans="1:12" s="1" customFormat="1" x14ac:dyDescent="0.25">
      <c r="A7" s="18" t="s">
        <v>261</v>
      </c>
      <c r="B7" s="14" t="s">
        <v>33</v>
      </c>
      <c r="C7" s="14" t="s">
        <v>39</v>
      </c>
      <c r="D7" s="14" t="s">
        <v>27</v>
      </c>
      <c r="E7" s="51">
        <v>2250</v>
      </c>
      <c r="F7" s="45">
        <v>2.9561999999999999</v>
      </c>
      <c r="G7" s="51">
        <v>6651.45</v>
      </c>
      <c r="H7" s="16">
        <v>42128</v>
      </c>
      <c r="I7" s="14" t="s">
        <v>260</v>
      </c>
      <c r="J7" s="42">
        <v>1613271005</v>
      </c>
      <c r="K7" s="14" t="s">
        <v>20</v>
      </c>
      <c r="L7" s="14" t="s">
        <v>5</v>
      </c>
    </row>
    <row r="8" spans="1:12" s="1" customFormat="1" x14ac:dyDescent="0.25">
      <c r="A8" s="18" t="s">
        <v>250</v>
      </c>
      <c r="B8" s="14" t="s">
        <v>33</v>
      </c>
      <c r="C8" s="14" t="s">
        <v>87</v>
      </c>
      <c r="D8" s="14" t="s">
        <v>27</v>
      </c>
      <c r="E8" s="51">
        <v>500</v>
      </c>
      <c r="F8" s="45">
        <v>3.0569999999999999</v>
      </c>
      <c r="G8" s="51">
        <v>1528.5</v>
      </c>
      <c r="H8" s="16">
        <v>42138</v>
      </c>
      <c r="I8" s="14" t="s">
        <v>249</v>
      </c>
      <c r="J8" s="42">
        <v>1613306833</v>
      </c>
      <c r="K8" s="14" t="s">
        <v>20</v>
      </c>
      <c r="L8" s="14" t="s">
        <v>5</v>
      </c>
    </row>
    <row r="9" spans="1:12" s="1" customFormat="1" ht="30" x14ac:dyDescent="0.25">
      <c r="A9" s="18" t="s">
        <v>235</v>
      </c>
      <c r="B9" s="14" t="s">
        <v>33</v>
      </c>
      <c r="C9" s="14" t="s">
        <v>234</v>
      </c>
      <c r="D9" s="14" t="s">
        <v>41</v>
      </c>
      <c r="E9" s="51">
        <v>98600</v>
      </c>
      <c r="F9" s="45">
        <v>3.3885000000000001</v>
      </c>
      <c r="G9" s="51">
        <v>334106.09999999998</v>
      </c>
      <c r="H9" s="16">
        <v>42150</v>
      </c>
      <c r="I9" s="14" t="s">
        <v>233</v>
      </c>
      <c r="J9" s="42">
        <v>1634901239</v>
      </c>
      <c r="K9" s="14" t="s">
        <v>60</v>
      </c>
      <c r="L9" s="14" t="s">
        <v>5</v>
      </c>
    </row>
    <row r="10" spans="1:12" s="1" customFormat="1" x14ac:dyDescent="0.25">
      <c r="A10" s="18" t="s">
        <v>202</v>
      </c>
      <c r="B10" s="14" t="s">
        <v>33</v>
      </c>
      <c r="C10" s="14" t="s">
        <v>109</v>
      </c>
      <c r="D10" s="14" t="s">
        <v>27</v>
      </c>
      <c r="E10" s="51">
        <v>2000</v>
      </c>
      <c r="F10" s="45">
        <v>3.0449999999999999</v>
      </c>
      <c r="G10" s="51">
        <v>6090</v>
      </c>
      <c r="H10" s="16">
        <v>42177</v>
      </c>
      <c r="I10" s="14" t="s">
        <v>201</v>
      </c>
      <c r="J10" s="42">
        <v>1613392472</v>
      </c>
      <c r="K10" s="14" t="s">
        <v>20</v>
      </c>
      <c r="L10" s="14" t="s">
        <v>5</v>
      </c>
    </row>
    <row r="11" spans="1:12" s="1" customFormat="1" x14ac:dyDescent="0.25">
      <c r="A11" s="18" t="s">
        <v>177</v>
      </c>
      <c r="B11" s="14" t="s">
        <v>33</v>
      </c>
      <c r="C11" s="14" t="s">
        <v>36</v>
      </c>
      <c r="D11" s="14" t="s">
        <v>27</v>
      </c>
      <c r="E11" s="51">
        <v>2483.36</v>
      </c>
      <c r="F11" s="45">
        <v>3.2921999999999998</v>
      </c>
      <c r="G11" s="51">
        <v>8175.71</v>
      </c>
      <c r="H11" s="16">
        <v>42209</v>
      </c>
      <c r="I11" s="14" t="s">
        <v>176</v>
      </c>
      <c r="J11" s="42">
        <v>1613474132</v>
      </c>
      <c r="K11" s="14" t="s">
        <v>20</v>
      </c>
      <c r="L11" s="14" t="s">
        <v>5</v>
      </c>
    </row>
    <row r="12" spans="1:12" s="1" customFormat="1" x14ac:dyDescent="0.25">
      <c r="A12" s="18" t="s">
        <v>165</v>
      </c>
      <c r="B12" s="14" t="s">
        <v>33</v>
      </c>
      <c r="C12" s="14" t="s">
        <v>39</v>
      </c>
      <c r="D12" s="14" t="s">
        <v>27</v>
      </c>
      <c r="E12" s="51">
        <v>2250</v>
      </c>
      <c r="F12" s="45">
        <v>3.496</v>
      </c>
      <c r="G12" s="51">
        <v>7866</v>
      </c>
      <c r="H12" s="16">
        <v>42230</v>
      </c>
      <c r="I12" s="14" t="s">
        <v>164</v>
      </c>
      <c r="J12" s="42">
        <v>1613523348</v>
      </c>
      <c r="K12" s="14" t="s">
        <v>20</v>
      </c>
      <c r="L12" s="14" t="s">
        <v>4</v>
      </c>
    </row>
    <row r="13" spans="1:12" s="1" customFormat="1" x14ac:dyDescent="0.25">
      <c r="A13" s="18" t="s">
        <v>155</v>
      </c>
      <c r="B13" s="14" t="s">
        <v>33</v>
      </c>
      <c r="C13" s="14" t="s">
        <v>154</v>
      </c>
      <c r="D13" s="14" t="s">
        <v>27</v>
      </c>
      <c r="E13" s="51">
        <v>1495</v>
      </c>
      <c r="F13" s="45">
        <v>3.4897999999999998</v>
      </c>
      <c r="G13" s="51">
        <v>5217.25</v>
      </c>
      <c r="H13" s="16">
        <v>42240</v>
      </c>
      <c r="I13" s="14" t="s">
        <v>153</v>
      </c>
      <c r="J13" s="42">
        <v>1613536399</v>
      </c>
      <c r="K13" s="14" t="s">
        <v>20</v>
      </c>
      <c r="L13" s="14" t="s">
        <v>4</v>
      </c>
    </row>
    <row r="14" spans="1:12" s="1" customFormat="1" x14ac:dyDescent="0.25">
      <c r="A14" s="18" t="s">
        <v>96</v>
      </c>
      <c r="B14" s="14" t="s">
        <v>33</v>
      </c>
      <c r="C14" s="14" t="s">
        <v>39</v>
      </c>
      <c r="D14" s="14" t="s">
        <v>27</v>
      </c>
      <c r="E14" s="51">
        <v>1350</v>
      </c>
      <c r="F14" s="45">
        <v>3.9169999999999998</v>
      </c>
      <c r="G14" s="51">
        <v>5287.95</v>
      </c>
      <c r="H14" s="16">
        <v>42284</v>
      </c>
      <c r="I14" s="14" t="s">
        <v>95</v>
      </c>
      <c r="J14" s="42"/>
      <c r="K14" s="14" t="s">
        <v>20</v>
      </c>
      <c r="L14" s="14" t="s">
        <v>5</v>
      </c>
    </row>
    <row r="15" spans="1:12" s="1" customFormat="1" ht="30" x14ac:dyDescent="0.25">
      <c r="A15" s="18" t="s">
        <v>71</v>
      </c>
      <c r="B15" s="14" t="s">
        <v>33</v>
      </c>
      <c r="C15" s="14" t="s">
        <v>70</v>
      </c>
      <c r="D15" s="14" t="s">
        <v>27</v>
      </c>
      <c r="E15" s="51">
        <v>500</v>
      </c>
      <c r="F15" s="45">
        <v>3.9089999999999998</v>
      </c>
      <c r="G15" s="51">
        <v>1954.5</v>
      </c>
      <c r="H15" s="16">
        <v>42307</v>
      </c>
      <c r="I15" s="14" t="s">
        <v>69</v>
      </c>
      <c r="J15" s="42">
        <v>1613670707</v>
      </c>
      <c r="K15" s="14" t="s">
        <v>20</v>
      </c>
      <c r="L15" s="14" t="s">
        <v>4</v>
      </c>
    </row>
    <row r="16" spans="1:12" s="1" customFormat="1" x14ac:dyDescent="0.25">
      <c r="A16" s="18" t="s">
        <v>37</v>
      </c>
      <c r="B16" s="14" t="s">
        <v>33</v>
      </c>
      <c r="C16" s="14" t="s">
        <v>36</v>
      </c>
      <c r="D16" s="14" t="s">
        <v>27</v>
      </c>
      <c r="E16" s="51">
        <v>2200</v>
      </c>
      <c r="F16" s="45">
        <v>3.903</v>
      </c>
      <c r="G16" s="51">
        <v>8586.6</v>
      </c>
      <c r="H16" s="16">
        <v>42354</v>
      </c>
      <c r="I16" s="14" t="s">
        <v>35</v>
      </c>
      <c r="J16" s="42">
        <v>1613782275</v>
      </c>
      <c r="K16" s="14" t="s">
        <v>20</v>
      </c>
      <c r="L16" s="14" t="s">
        <v>5</v>
      </c>
    </row>
    <row r="17" spans="1:12" s="1" customFormat="1" x14ac:dyDescent="0.25">
      <c r="A17" s="18" t="s">
        <v>34</v>
      </c>
      <c r="B17" s="14" t="s">
        <v>33</v>
      </c>
      <c r="C17" s="14" t="s">
        <v>32</v>
      </c>
      <c r="D17" s="14" t="s">
        <v>27</v>
      </c>
      <c r="E17" s="51">
        <v>151000</v>
      </c>
      <c r="F17" s="45">
        <v>3.8650000000000002</v>
      </c>
      <c r="G17" s="51">
        <v>583615</v>
      </c>
      <c r="H17" s="16">
        <v>42355</v>
      </c>
      <c r="I17" s="14" t="s">
        <v>31</v>
      </c>
      <c r="J17" s="42">
        <v>1634914885</v>
      </c>
      <c r="K17" s="14" t="s">
        <v>14</v>
      </c>
      <c r="L17" s="14" t="s">
        <v>4</v>
      </c>
    </row>
    <row r="18" spans="1:12" s="12" customFormat="1" x14ac:dyDescent="0.25">
      <c r="A18" s="93" t="s">
        <v>948</v>
      </c>
      <c r="B18" s="93">
        <v>14</v>
      </c>
      <c r="C18" s="93"/>
      <c r="D18" s="93"/>
      <c r="E18" s="94"/>
      <c r="F18" s="93"/>
      <c r="G18" s="95">
        <f>SUM(G3:G17)</f>
        <v>1179360.1299999999</v>
      </c>
      <c r="H18" s="93"/>
      <c r="I18" s="93"/>
      <c r="J18" s="116"/>
      <c r="K18" s="93"/>
      <c r="L18" s="93"/>
    </row>
    <row r="20" spans="1:12" x14ac:dyDescent="0.25">
      <c r="B20" s="201" t="s">
        <v>944</v>
      </c>
      <c r="C20" s="201"/>
      <c r="D20" s="201"/>
      <c r="E20" s="201"/>
      <c r="F20" s="201"/>
      <c r="G20" s="201"/>
      <c r="I20" s="44"/>
      <c r="J20"/>
    </row>
    <row r="21" spans="1:12" x14ac:dyDescent="0.25">
      <c r="B21" s="106" t="s">
        <v>1</v>
      </c>
      <c r="C21" s="107" t="s">
        <v>17</v>
      </c>
      <c r="D21" s="108" t="s">
        <v>3</v>
      </c>
      <c r="E21" s="117" t="s">
        <v>4</v>
      </c>
      <c r="F21" s="109" t="s">
        <v>5</v>
      </c>
      <c r="G21" s="109" t="s">
        <v>945</v>
      </c>
      <c r="I21" s="44"/>
      <c r="J21"/>
    </row>
    <row r="22" spans="1:12" x14ac:dyDescent="0.25">
      <c r="B22" s="26" t="s">
        <v>9</v>
      </c>
      <c r="C22" s="7">
        <v>0</v>
      </c>
      <c r="D22" s="7">
        <v>0</v>
      </c>
      <c r="E22" s="56">
        <v>0</v>
      </c>
      <c r="F22" s="27">
        <v>1</v>
      </c>
      <c r="G22" s="60">
        <v>334106.09999999998</v>
      </c>
      <c r="I22" s="44"/>
      <c r="J22"/>
    </row>
    <row r="23" spans="1:12" x14ac:dyDescent="0.25">
      <c r="B23" s="26" t="s">
        <v>10</v>
      </c>
      <c r="C23" s="7">
        <v>0</v>
      </c>
      <c r="D23" s="7">
        <v>0</v>
      </c>
      <c r="E23" s="56">
        <v>0</v>
      </c>
      <c r="F23" s="27">
        <v>0</v>
      </c>
      <c r="G23" s="10">
        <v>0</v>
      </c>
      <c r="I23" s="44"/>
      <c r="J23"/>
    </row>
    <row r="24" spans="1:12" x14ac:dyDescent="0.25">
      <c r="B24" s="26" t="s">
        <v>11</v>
      </c>
      <c r="C24" s="7">
        <v>0</v>
      </c>
      <c r="D24" s="7">
        <v>0</v>
      </c>
      <c r="E24" s="56">
        <v>0</v>
      </c>
      <c r="F24" s="27">
        <v>1</v>
      </c>
      <c r="G24" s="59">
        <v>193357.2</v>
      </c>
      <c r="I24" s="44"/>
      <c r="J24"/>
    </row>
    <row r="25" spans="1:12" x14ac:dyDescent="0.25">
      <c r="B25" s="26" t="s">
        <v>12</v>
      </c>
      <c r="C25" s="7">
        <v>0</v>
      </c>
      <c r="D25" s="7">
        <v>0</v>
      </c>
      <c r="E25" s="56">
        <v>3</v>
      </c>
      <c r="F25" s="27">
        <v>8</v>
      </c>
      <c r="G25" s="64">
        <v>68281.83</v>
      </c>
      <c r="I25" s="44"/>
      <c r="J25"/>
    </row>
    <row r="26" spans="1:12" x14ac:dyDescent="0.25">
      <c r="B26" s="26" t="s">
        <v>13</v>
      </c>
      <c r="C26" s="7">
        <v>0</v>
      </c>
      <c r="D26" s="7">
        <v>0</v>
      </c>
      <c r="E26" s="56">
        <v>0</v>
      </c>
      <c r="F26" s="27">
        <v>0</v>
      </c>
      <c r="G26" s="10">
        <v>0</v>
      </c>
      <c r="I26" s="44"/>
      <c r="J26"/>
    </row>
    <row r="27" spans="1:12" x14ac:dyDescent="0.25">
      <c r="B27" s="26" t="s">
        <v>14</v>
      </c>
      <c r="C27" s="7">
        <v>0</v>
      </c>
      <c r="D27" s="7">
        <v>0</v>
      </c>
      <c r="E27" s="56">
        <v>1</v>
      </c>
      <c r="F27" s="27">
        <v>0</v>
      </c>
      <c r="G27" s="59">
        <v>583615</v>
      </c>
      <c r="I27" s="44"/>
      <c r="J27"/>
    </row>
    <row r="28" spans="1:12" x14ac:dyDescent="0.25">
      <c r="B28" s="110" t="s">
        <v>15</v>
      </c>
      <c r="C28" s="111">
        <f>SUBTOTAL(9,C22:C27)</f>
        <v>0</v>
      </c>
      <c r="D28" s="111">
        <f>SUBTOTAL(9,D22:D27)</f>
        <v>0</v>
      </c>
      <c r="E28" s="118">
        <f>SUBTOTAL(9,E22:E27)</f>
        <v>4</v>
      </c>
      <c r="F28" s="112">
        <f>SUBTOTAL(9,F22:F27)</f>
        <v>10</v>
      </c>
      <c r="G28" s="113">
        <f>SUBTOTAL(9,G22:G27)</f>
        <v>1179360.1299999999</v>
      </c>
      <c r="I28" s="44"/>
      <c r="J28"/>
    </row>
    <row r="29" spans="1:12" x14ac:dyDescent="0.25">
      <c r="I29" s="44"/>
      <c r="J29"/>
    </row>
    <row r="30" spans="1:12" x14ac:dyDescent="0.25">
      <c r="I30" s="44"/>
      <c r="J30"/>
    </row>
    <row r="31" spans="1:12" x14ac:dyDescent="0.25">
      <c r="I31" s="44"/>
      <c r="J31"/>
    </row>
    <row r="32" spans="1:12" x14ac:dyDescent="0.25">
      <c r="I32" s="44"/>
      <c r="J32"/>
    </row>
    <row r="33" spans="9:10" x14ac:dyDescent="0.25">
      <c r="I33" s="44"/>
      <c r="J33"/>
    </row>
  </sheetData>
  <autoFilter ref="A2:L18"/>
  <mergeCells count="2">
    <mergeCell ref="B20:G20"/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G3" sqref="G3"/>
    </sheetView>
  </sheetViews>
  <sheetFormatPr defaultRowHeight="15" x14ac:dyDescent="0.25"/>
  <cols>
    <col min="1" max="1" width="20.42578125" bestFit="1" customWidth="1"/>
    <col min="2" max="2" width="17.85546875" bestFit="1" customWidth="1"/>
    <col min="3" max="3" width="22.7109375" bestFit="1" customWidth="1"/>
    <col min="4" max="4" width="9.85546875" customWidth="1"/>
    <col min="5" max="5" width="11.7109375" customWidth="1"/>
    <col min="6" max="6" width="17.42578125" customWidth="1"/>
    <col min="7" max="8" width="10.7109375" bestFit="1" customWidth="1"/>
    <col min="9" max="9" width="11.85546875" customWidth="1"/>
    <col min="10" max="10" width="11" bestFit="1" customWidth="1"/>
    <col min="11" max="11" width="16.7109375" bestFit="1" customWidth="1"/>
    <col min="12" max="12" width="10.28515625" bestFit="1" customWidth="1"/>
  </cols>
  <sheetData>
    <row r="1" spans="1:12" x14ac:dyDescent="0.25">
      <c r="A1" s="198" t="s">
        <v>946</v>
      </c>
      <c r="B1" s="199"/>
      <c r="C1" s="199"/>
      <c r="D1" s="200"/>
    </row>
    <row r="2" spans="1:12" s="12" customFormat="1" ht="30" x14ac:dyDescent="0.25">
      <c r="A2" s="21" t="s">
        <v>419</v>
      </c>
      <c r="B2" s="21" t="s">
        <v>418</v>
      </c>
      <c r="C2" s="21" t="s">
        <v>417</v>
      </c>
      <c r="D2" s="21" t="s">
        <v>416</v>
      </c>
      <c r="E2" s="21" t="s">
        <v>415</v>
      </c>
      <c r="F2" s="21" t="s">
        <v>414</v>
      </c>
      <c r="G2" s="21" t="s">
        <v>413</v>
      </c>
      <c r="H2" s="21" t="s">
        <v>412</v>
      </c>
      <c r="I2" s="21" t="s">
        <v>411</v>
      </c>
      <c r="J2" s="21" t="s">
        <v>410</v>
      </c>
      <c r="K2" s="21" t="s">
        <v>409</v>
      </c>
      <c r="L2" s="21" t="s">
        <v>408</v>
      </c>
    </row>
    <row r="3" spans="1:12" s="1" customFormat="1" x14ac:dyDescent="0.25">
      <c r="A3" s="18" t="s">
        <v>187</v>
      </c>
      <c r="B3" s="14" t="s">
        <v>186</v>
      </c>
      <c r="C3" s="14" t="s">
        <v>185</v>
      </c>
      <c r="D3" s="14" t="s">
        <v>27</v>
      </c>
      <c r="E3" s="51">
        <v>2263.09</v>
      </c>
      <c r="F3" s="45">
        <v>3.1680000000000001</v>
      </c>
      <c r="G3" s="51">
        <v>7169.46</v>
      </c>
      <c r="H3" s="16">
        <v>42194</v>
      </c>
      <c r="I3" s="14" t="s">
        <v>184</v>
      </c>
      <c r="J3" s="42">
        <v>1634904683</v>
      </c>
      <c r="K3" s="14" t="s">
        <v>60</v>
      </c>
      <c r="L3" s="14" t="s">
        <v>4</v>
      </c>
    </row>
    <row r="4" spans="1:12" s="12" customFormat="1" x14ac:dyDescent="0.25">
      <c r="A4" s="105" t="s">
        <v>948</v>
      </c>
      <c r="B4" s="105">
        <v>1</v>
      </c>
      <c r="C4" s="105"/>
      <c r="D4" s="105"/>
      <c r="E4" s="105"/>
      <c r="F4" s="105"/>
      <c r="G4" s="96">
        <f>SUM(G3)</f>
        <v>7169.46</v>
      </c>
      <c r="H4" s="105"/>
      <c r="I4" s="105"/>
      <c r="J4" s="105"/>
      <c r="K4" s="105"/>
      <c r="L4" s="105"/>
    </row>
    <row r="6" spans="1:12" x14ac:dyDescent="0.25">
      <c r="B6" s="201" t="s">
        <v>944</v>
      </c>
      <c r="C6" s="201"/>
      <c r="D6" s="201"/>
      <c r="E6" s="201"/>
      <c r="F6" s="201"/>
      <c r="G6" s="201"/>
    </row>
    <row r="7" spans="1:12" ht="30" x14ac:dyDescent="0.25">
      <c r="B7" s="106" t="s">
        <v>1</v>
      </c>
      <c r="C7" s="107" t="s">
        <v>17</v>
      </c>
      <c r="D7" s="108" t="s">
        <v>3</v>
      </c>
      <c r="E7" s="107" t="s">
        <v>4</v>
      </c>
      <c r="F7" s="109" t="s">
        <v>5</v>
      </c>
      <c r="G7" s="109" t="s">
        <v>945</v>
      </c>
    </row>
    <row r="8" spans="1:12" x14ac:dyDescent="0.25">
      <c r="B8" s="26" t="s">
        <v>9</v>
      </c>
      <c r="C8" s="7">
        <v>0</v>
      </c>
      <c r="D8" s="7">
        <v>0</v>
      </c>
      <c r="E8" s="7">
        <v>1</v>
      </c>
      <c r="F8" s="27">
        <v>0</v>
      </c>
      <c r="G8" s="10">
        <v>7169.46</v>
      </c>
    </row>
    <row r="9" spans="1:12" x14ac:dyDescent="0.25">
      <c r="B9" s="26" t="s">
        <v>10</v>
      </c>
      <c r="C9" s="7">
        <v>0</v>
      </c>
      <c r="D9" s="7">
        <v>0</v>
      </c>
      <c r="E9" s="7">
        <v>0</v>
      </c>
      <c r="F9" s="27">
        <v>0</v>
      </c>
      <c r="G9" s="10">
        <v>0</v>
      </c>
    </row>
    <row r="10" spans="1:12" x14ac:dyDescent="0.25">
      <c r="B10" s="26" t="s">
        <v>11</v>
      </c>
      <c r="C10" s="7">
        <v>0</v>
      </c>
      <c r="D10" s="7">
        <v>0</v>
      </c>
      <c r="E10" s="7">
        <v>0</v>
      </c>
      <c r="F10" s="27">
        <v>0</v>
      </c>
      <c r="G10" s="10">
        <v>0</v>
      </c>
    </row>
    <row r="11" spans="1:12" x14ac:dyDescent="0.25">
      <c r="B11" s="26" t="s">
        <v>12</v>
      </c>
      <c r="C11" s="7">
        <v>0</v>
      </c>
      <c r="D11" s="7">
        <v>0</v>
      </c>
      <c r="E11" s="7">
        <v>0</v>
      </c>
      <c r="F11" s="27">
        <v>0</v>
      </c>
      <c r="G11" s="10">
        <v>0</v>
      </c>
    </row>
    <row r="12" spans="1:12" x14ac:dyDescent="0.25">
      <c r="B12" s="26" t="s">
        <v>13</v>
      </c>
      <c r="C12" s="7">
        <v>0</v>
      </c>
      <c r="D12" s="7">
        <v>0</v>
      </c>
      <c r="E12" s="7">
        <v>0</v>
      </c>
      <c r="F12" s="27">
        <v>0</v>
      </c>
      <c r="G12" s="10">
        <v>0</v>
      </c>
    </row>
    <row r="13" spans="1:12" x14ac:dyDescent="0.25">
      <c r="B13" s="26" t="s">
        <v>14</v>
      </c>
      <c r="C13" s="7">
        <v>0</v>
      </c>
      <c r="D13" s="7">
        <v>0</v>
      </c>
      <c r="E13" s="7">
        <v>0</v>
      </c>
      <c r="F13" s="27">
        <v>0</v>
      </c>
      <c r="G13" s="10">
        <v>0</v>
      </c>
    </row>
    <row r="14" spans="1:12" x14ac:dyDescent="0.25">
      <c r="B14" s="110" t="s">
        <v>15</v>
      </c>
      <c r="C14" s="111">
        <f>SUM(C8:C13)</f>
        <v>0</v>
      </c>
      <c r="D14" s="111">
        <f>SUM(D8:D13)</f>
        <v>0</v>
      </c>
      <c r="E14" s="111">
        <f>SUM(E8:E13)</f>
        <v>1</v>
      </c>
      <c r="F14" s="112">
        <f>SUM(F8:F13)</f>
        <v>0</v>
      </c>
      <c r="G14" s="113">
        <f>SUM(G8:G13)</f>
        <v>7169.46</v>
      </c>
    </row>
  </sheetData>
  <mergeCells count="2">
    <mergeCell ref="B6:G6"/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E15" sqref="E15"/>
    </sheetView>
  </sheetViews>
  <sheetFormatPr defaultRowHeight="15" x14ac:dyDescent="0.25"/>
  <cols>
    <col min="1" max="1" width="20.42578125" bestFit="1" customWidth="1"/>
    <col min="2" max="2" width="17.85546875" bestFit="1" customWidth="1"/>
    <col min="3" max="3" width="16.140625" customWidth="1"/>
    <col min="4" max="4" width="11.85546875" customWidth="1"/>
    <col min="5" max="5" width="10.7109375" style="50" customWidth="1"/>
    <col min="6" max="6" width="16.42578125" customWidth="1"/>
    <col min="7" max="8" width="10.7109375" bestFit="1" customWidth="1"/>
    <col min="10" max="10" width="11" bestFit="1" customWidth="1"/>
    <col min="11" max="11" width="19.42578125" customWidth="1"/>
    <col min="12" max="12" width="13.140625" customWidth="1"/>
  </cols>
  <sheetData>
    <row r="1" spans="1:12" x14ac:dyDescent="0.25">
      <c r="A1" s="198" t="s">
        <v>946</v>
      </c>
      <c r="B1" s="199"/>
      <c r="C1" s="199"/>
      <c r="D1" s="200"/>
    </row>
    <row r="2" spans="1:12" s="12" customFormat="1" ht="30" x14ac:dyDescent="0.25">
      <c r="A2" s="21" t="s">
        <v>419</v>
      </c>
      <c r="B2" s="21" t="s">
        <v>418</v>
      </c>
      <c r="C2" s="21" t="s">
        <v>417</v>
      </c>
      <c r="D2" s="21" t="s">
        <v>416</v>
      </c>
      <c r="E2" s="57" t="s">
        <v>415</v>
      </c>
      <c r="F2" s="21" t="s">
        <v>414</v>
      </c>
      <c r="G2" s="21" t="s">
        <v>413</v>
      </c>
      <c r="H2" s="21" t="s">
        <v>412</v>
      </c>
      <c r="I2" s="21" t="s">
        <v>411</v>
      </c>
      <c r="J2" s="21" t="s">
        <v>410</v>
      </c>
      <c r="K2" s="21" t="s">
        <v>409</v>
      </c>
      <c r="L2" s="21" t="s">
        <v>408</v>
      </c>
    </row>
    <row r="3" spans="1:12" s="1" customFormat="1" x14ac:dyDescent="0.25">
      <c r="A3" s="18" t="s">
        <v>44</v>
      </c>
      <c r="B3" s="14" t="s">
        <v>43</v>
      </c>
      <c r="C3" s="14" t="s">
        <v>42</v>
      </c>
      <c r="D3" s="14" t="s">
        <v>41</v>
      </c>
      <c r="E3" s="51">
        <v>1950</v>
      </c>
      <c r="F3" s="45">
        <v>4.056</v>
      </c>
      <c r="G3" s="51">
        <v>7909.2</v>
      </c>
      <c r="H3" s="16">
        <v>42347</v>
      </c>
      <c r="I3" s="14">
        <v>15360380</v>
      </c>
      <c r="J3" s="42">
        <v>1613768537</v>
      </c>
      <c r="K3" s="14" t="s">
        <v>20</v>
      </c>
      <c r="L3" s="14" t="s">
        <v>4</v>
      </c>
    </row>
    <row r="4" spans="1:12" s="12" customFormat="1" x14ac:dyDescent="0.25">
      <c r="A4" s="93" t="s">
        <v>948</v>
      </c>
      <c r="B4" s="93">
        <v>1</v>
      </c>
      <c r="C4" s="93"/>
      <c r="D4" s="93"/>
      <c r="E4" s="94"/>
      <c r="F4" s="93"/>
      <c r="G4" s="95">
        <f>SUM(G3)</f>
        <v>7909.2</v>
      </c>
      <c r="H4" s="93"/>
      <c r="I4" s="93"/>
      <c r="J4" s="93"/>
      <c r="K4" s="93"/>
      <c r="L4" s="93"/>
    </row>
    <row r="6" spans="1:12" x14ac:dyDescent="0.25">
      <c r="B6" s="201" t="s">
        <v>944</v>
      </c>
      <c r="C6" s="201"/>
      <c r="D6" s="201"/>
      <c r="E6" s="201"/>
      <c r="F6" s="201"/>
      <c r="G6" s="201"/>
    </row>
    <row r="7" spans="1:12" ht="30" x14ac:dyDescent="0.25">
      <c r="B7" s="106" t="s">
        <v>1</v>
      </c>
      <c r="C7" s="107" t="s">
        <v>17</v>
      </c>
      <c r="D7" s="108" t="s">
        <v>3</v>
      </c>
      <c r="E7" s="117" t="s">
        <v>4</v>
      </c>
      <c r="F7" s="109" t="s">
        <v>5</v>
      </c>
      <c r="G7" s="109" t="s">
        <v>945</v>
      </c>
    </row>
    <row r="8" spans="1:12" x14ac:dyDescent="0.25">
      <c r="B8" s="26" t="s">
        <v>9</v>
      </c>
      <c r="C8" s="7">
        <v>0</v>
      </c>
      <c r="D8" s="7">
        <v>0</v>
      </c>
      <c r="E8" s="56">
        <v>0</v>
      </c>
      <c r="F8" s="27">
        <v>0</v>
      </c>
      <c r="G8" s="10">
        <v>0</v>
      </c>
    </row>
    <row r="9" spans="1:12" x14ac:dyDescent="0.25">
      <c r="B9" s="26" t="s">
        <v>10</v>
      </c>
      <c r="C9" s="7">
        <v>0</v>
      </c>
      <c r="D9" s="7">
        <v>0</v>
      </c>
      <c r="E9" s="56">
        <v>0</v>
      </c>
      <c r="F9" s="27">
        <v>0</v>
      </c>
      <c r="G9" s="10">
        <v>0</v>
      </c>
    </row>
    <row r="10" spans="1:12" x14ac:dyDescent="0.25">
      <c r="B10" s="26" t="s">
        <v>11</v>
      </c>
      <c r="C10" s="7">
        <v>0</v>
      </c>
      <c r="D10" s="7">
        <v>0</v>
      </c>
      <c r="E10" s="56">
        <v>0</v>
      </c>
      <c r="F10" s="27">
        <v>0</v>
      </c>
      <c r="G10" s="10">
        <v>0</v>
      </c>
    </row>
    <row r="11" spans="1:12" x14ac:dyDescent="0.25">
      <c r="B11" s="26" t="s">
        <v>12</v>
      </c>
      <c r="C11" s="7">
        <v>0</v>
      </c>
      <c r="D11" s="7">
        <v>0</v>
      </c>
      <c r="E11" s="56">
        <v>1</v>
      </c>
      <c r="F11" s="27">
        <v>0</v>
      </c>
      <c r="G11" s="10">
        <v>7909.2</v>
      </c>
    </row>
    <row r="12" spans="1:12" x14ac:dyDescent="0.25">
      <c r="B12" s="26" t="s">
        <v>13</v>
      </c>
      <c r="C12" s="7">
        <v>0</v>
      </c>
      <c r="D12" s="7">
        <v>0</v>
      </c>
      <c r="E12" s="56">
        <v>0</v>
      </c>
      <c r="F12" s="27">
        <v>0</v>
      </c>
      <c r="G12" s="10">
        <v>0</v>
      </c>
    </row>
    <row r="13" spans="1:12" x14ac:dyDescent="0.25">
      <c r="B13" s="26" t="s">
        <v>14</v>
      </c>
      <c r="C13" s="7">
        <v>0</v>
      </c>
      <c r="D13" s="7">
        <v>0</v>
      </c>
      <c r="E13" s="56">
        <v>0</v>
      </c>
      <c r="F13" s="27">
        <v>0</v>
      </c>
      <c r="G13" s="10">
        <v>0</v>
      </c>
    </row>
    <row r="14" spans="1:12" x14ac:dyDescent="0.25">
      <c r="B14" s="110" t="s">
        <v>15</v>
      </c>
      <c r="C14" s="111">
        <v>0</v>
      </c>
      <c r="D14" s="111">
        <v>0</v>
      </c>
      <c r="E14" s="118">
        <v>1</v>
      </c>
      <c r="F14" s="112">
        <v>0</v>
      </c>
      <c r="G14" s="113">
        <f>G11</f>
        <v>7909.2</v>
      </c>
    </row>
  </sheetData>
  <mergeCells count="2">
    <mergeCell ref="B6:G6"/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="90" zoomScaleNormal="90" workbookViewId="0">
      <selection activeCell="J34" sqref="J34"/>
    </sheetView>
  </sheetViews>
  <sheetFormatPr defaultRowHeight="15" x14ac:dyDescent="0.25"/>
  <cols>
    <col min="1" max="1" width="23.85546875" customWidth="1"/>
    <col min="2" max="2" width="17.85546875" bestFit="1" customWidth="1"/>
    <col min="3" max="3" width="28.5703125" bestFit="1" customWidth="1"/>
    <col min="5" max="5" width="12.7109375" style="50" customWidth="1"/>
    <col min="6" max="6" width="15.85546875" style="54" bestFit="1" customWidth="1"/>
    <col min="7" max="7" width="17.42578125" bestFit="1" customWidth="1"/>
    <col min="8" max="8" width="12.140625" bestFit="1" customWidth="1"/>
    <col min="9" max="9" width="12.85546875" customWidth="1"/>
    <col min="10" max="10" width="11" style="44" bestFit="1" customWidth="1"/>
    <col min="11" max="11" width="18.42578125" customWidth="1"/>
    <col min="12" max="12" width="16.85546875" customWidth="1"/>
  </cols>
  <sheetData>
    <row r="1" spans="1:12" x14ac:dyDescent="0.25">
      <c r="A1" s="198" t="s">
        <v>946</v>
      </c>
      <c r="B1" s="199"/>
      <c r="C1" s="199"/>
      <c r="D1" s="200"/>
    </row>
    <row r="2" spans="1:12" s="12" customFormat="1" ht="30" x14ac:dyDescent="0.25">
      <c r="A2" s="21" t="s">
        <v>419</v>
      </c>
      <c r="B2" s="21" t="s">
        <v>418</v>
      </c>
      <c r="C2" s="21" t="s">
        <v>417</v>
      </c>
      <c r="D2" s="21" t="s">
        <v>416</v>
      </c>
      <c r="E2" s="57" t="s">
        <v>415</v>
      </c>
      <c r="F2" s="61" t="s">
        <v>414</v>
      </c>
      <c r="G2" s="21" t="s">
        <v>413</v>
      </c>
      <c r="H2" s="21" t="s">
        <v>412</v>
      </c>
      <c r="I2" s="21" t="s">
        <v>411</v>
      </c>
      <c r="J2" s="58" t="s">
        <v>410</v>
      </c>
      <c r="K2" s="21" t="s">
        <v>409</v>
      </c>
      <c r="L2" s="21" t="s">
        <v>408</v>
      </c>
    </row>
    <row r="3" spans="1:12" s="1" customFormat="1" x14ac:dyDescent="0.25">
      <c r="A3" s="18" t="s">
        <v>407</v>
      </c>
      <c r="B3" s="14" t="s">
        <v>100</v>
      </c>
      <c r="C3" s="14" t="s">
        <v>406</v>
      </c>
      <c r="D3" s="14" t="s">
        <v>27</v>
      </c>
      <c r="E3" s="51">
        <v>164403</v>
      </c>
      <c r="F3" s="53">
        <v>2.7050000000000001</v>
      </c>
      <c r="G3" s="51">
        <v>444710.11</v>
      </c>
      <c r="H3" s="16">
        <v>42012</v>
      </c>
      <c r="I3" s="14" t="s">
        <v>405</v>
      </c>
      <c r="J3" s="42">
        <v>1634890357</v>
      </c>
      <c r="K3" s="14" t="s">
        <v>14</v>
      </c>
      <c r="L3" s="14" t="s">
        <v>5</v>
      </c>
    </row>
    <row r="4" spans="1:12" s="1" customFormat="1" x14ac:dyDescent="0.25">
      <c r="A4" s="18" t="s">
        <v>370</v>
      </c>
      <c r="B4" s="14" t="s">
        <v>100</v>
      </c>
      <c r="C4" s="14" t="s">
        <v>304</v>
      </c>
      <c r="D4" s="14" t="s">
        <v>41</v>
      </c>
      <c r="E4" s="51">
        <v>50121</v>
      </c>
      <c r="F4" s="53">
        <v>3.2740999999999998</v>
      </c>
      <c r="G4" s="51">
        <v>164101.16</v>
      </c>
      <c r="H4" s="16">
        <v>42053</v>
      </c>
      <c r="I4" s="14" t="s">
        <v>369</v>
      </c>
      <c r="J4" s="42">
        <v>1634893385</v>
      </c>
      <c r="K4" s="14" t="s">
        <v>60</v>
      </c>
      <c r="L4" s="14" t="s">
        <v>5</v>
      </c>
    </row>
    <row r="5" spans="1:12" s="1" customFormat="1" x14ac:dyDescent="0.25">
      <c r="A5" s="18" t="s">
        <v>103</v>
      </c>
      <c r="B5" s="14" t="s">
        <v>100</v>
      </c>
      <c r="C5" s="14" t="s">
        <v>102</v>
      </c>
      <c r="D5" s="14" t="s">
        <v>41</v>
      </c>
      <c r="E5" s="51">
        <v>61620</v>
      </c>
      <c r="F5" s="53">
        <v>3.5125000000000002</v>
      </c>
      <c r="G5" s="51">
        <v>216440.25</v>
      </c>
      <c r="H5" s="16">
        <v>42093</v>
      </c>
      <c r="I5" s="14">
        <v>15285221</v>
      </c>
      <c r="J5" s="42">
        <v>1634896730</v>
      </c>
      <c r="K5" s="14" t="s">
        <v>60</v>
      </c>
      <c r="L5" s="14" t="s">
        <v>5</v>
      </c>
    </row>
    <row r="6" spans="1:12" s="1" customFormat="1" x14ac:dyDescent="0.25">
      <c r="A6" s="18" t="s">
        <v>305</v>
      </c>
      <c r="B6" s="14" t="s">
        <v>100</v>
      </c>
      <c r="C6" s="14" t="s">
        <v>304</v>
      </c>
      <c r="D6" s="14" t="s">
        <v>41</v>
      </c>
      <c r="E6" s="51">
        <v>30030.880000000001</v>
      </c>
      <c r="F6" s="53">
        <v>3.4693000000000001</v>
      </c>
      <c r="G6" s="51">
        <v>104186.13</v>
      </c>
      <c r="H6" s="16">
        <v>42096</v>
      </c>
      <c r="I6" s="14" t="s">
        <v>303</v>
      </c>
      <c r="J6" s="42">
        <v>1634896996</v>
      </c>
      <c r="K6" s="14" t="s">
        <v>60</v>
      </c>
      <c r="L6" s="14" t="s">
        <v>5</v>
      </c>
    </row>
    <row r="7" spans="1:12" s="1" customFormat="1" x14ac:dyDescent="0.25">
      <c r="A7" s="18" t="s">
        <v>273</v>
      </c>
      <c r="B7" s="14" t="s">
        <v>100</v>
      </c>
      <c r="C7" s="14" t="s">
        <v>272</v>
      </c>
      <c r="D7" s="14" t="s">
        <v>27</v>
      </c>
      <c r="E7" s="51">
        <v>730000</v>
      </c>
      <c r="F7" s="53">
        <v>3.0728</v>
      </c>
      <c r="G7" s="51">
        <v>2243144</v>
      </c>
      <c r="H7" s="16">
        <v>42111</v>
      </c>
      <c r="I7" s="14" t="s">
        <v>271</v>
      </c>
      <c r="J7" s="42">
        <v>1634898249</v>
      </c>
      <c r="K7" s="14" t="s">
        <v>60</v>
      </c>
      <c r="L7" s="14" t="s">
        <v>5</v>
      </c>
    </row>
    <row r="8" spans="1:12" s="1" customFormat="1" x14ac:dyDescent="0.25">
      <c r="A8" s="18" t="s">
        <v>245</v>
      </c>
      <c r="B8" s="14" t="s">
        <v>100</v>
      </c>
      <c r="C8" s="14" t="s">
        <v>244</v>
      </c>
      <c r="D8" s="14" t="s">
        <v>27</v>
      </c>
      <c r="E8" s="51">
        <v>46555.040000000001</v>
      </c>
      <c r="F8" s="53">
        <v>3.0430000000000001</v>
      </c>
      <c r="G8" s="51">
        <v>141666.98000000001</v>
      </c>
      <c r="H8" s="16">
        <v>42146</v>
      </c>
      <c r="I8" s="14" t="s">
        <v>243</v>
      </c>
      <c r="J8" s="42">
        <v>1634901024</v>
      </c>
      <c r="K8" s="14" t="s">
        <v>60</v>
      </c>
      <c r="L8" s="14" t="s">
        <v>5</v>
      </c>
    </row>
    <row r="9" spans="1:12" s="1" customFormat="1" x14ac:dyDescent="0.25">
      <c r="A9" s="18" t="s">
        <v>168</v>
      </c>
      <c r="B9" s="14" t="s">
        <v>100</v>
      </c>
      <c r="C9" s="14" t="s">
        <v>167</v>
      </c>
      <c r="D9" s="14" t="s">
        <v>27</v>
      </c>
      <c r="E9" s="51">
        <v>91800</v>
      </c>
      <c r="F9" s="53">
        <v>3.4754999999999998</v>
      </c>
      <c r="G9" s="51">
        <v>319050.90000000002</v>
      </c>
      <c r="H9" s="16">
        <v>42222</v>
      </c>
      <c r="I9" s="14" t="s">
        <v>166</v>
      </c>
      <c r="J9" s="42">
        <v>1634906377</v>
      </c>
      <c r="K9" s="14" t="s">
        <v>60</v>
      </c>
      <c r="L9" s="14" t="s">
        <v>5</v>
      </c>
    </row>
    <row r="10" spans="1:12" s="1" customFormat="1" x14ac:dyDescent="0.25">
      <c r="A10" s="18" t="s">
        <v>103</v>
      </c>
      <c r="B10" s="14" t="s">
        <v>100</v>
      </c>
      <c r="C10" s="14" t="s">
        <v>102</v>
      </c>
      <c r="D10" s="14" t="s">
        <v>41</v>
      </c>
      <c r="E10" s="51">
        <v>59667.92</v>
      </c>
      <c r="F10" s="53">
        <v>4.3879999999999999</v>
      </c>
      <c r="G10" s="51">
        <v>261822.83</v>
      </c>
      <c r="H10" s="16">
        <v>42284</v>
      </c>
      <c r="I10" s="14">
        <v>15340854</v>
      </c>
      <c r="J10" s="42">
        <v>1634910188</v>
      </c>
      <c r="K10" s="14" t="s">
        <v>60</v>
      </c>
      <c r="L10" s="14" t="s">
        <v>5</v>
      </c>
    </row>
    <row r="11" spans="1:12" s="1" customFormat="1" ht="30" x14ac:dyDescent="0.25">
      <c r="A11" s="18" t="s">
        <v>101</v>
      </c>
      <c r="B11" s="14" t="s">
        <v>100</v>
      </c>
      <c r="C11" s="14" t="s">
        <v>99</v>
      </c>
      <c r="D11" s="14" t="s">
        <v>27</v>
      </c>
      <c r="E11" s="51">
        <v>2249.5</v>
      </c>
      <c r="F11" s="53">
        <v>3.9169999999999998</v>
      </c>
      <c r="G11" s="51">
        <v>8811.2900000000009</v>
      </c>
      <c r="H11" s="16">
        <v>42284</v>
      </c>
      <c r="I11" s="14" t="s">
        <v>98</v>
      </c>
      <c r="J11" s="42">
        <v>1634910205</v>
      </c>
      <c r="K11" s="14" t="s">
        <v>97</v>
      </c>
      <c r="L11" s="14" t="s">
        <v>5</v>
      </c>
    </row>
    <row r="12" spans="1:12" s="12" customFormat="1" x14ac:dyDescent="0.25">
      <c r="A12" s="93" t="s">
        <v>948</v>
      </c>
      <c r="B12" s="93">
        <v>9</v>
      </c>
      <c r="C12" s="93"/>
      <c r="D12" s="93"/>
      <c r="E12" s="94"/>
      <c r="F12" s="120"/>
      <c r="G12" s="95">
        <f>SUM(G3:G11)</f>
        <v>3903933.65</v>
      </c>
      <c r="H12" s="93"/>
      <c r="I12" s="93"/>
      <c r="J12" s="93"/>
      <c r="K12" s="93"/>
      <c r="L12" s="93"/>
    </row>
    <row r="13" spans="1:12" x14ac:dyDescent="0.25">
      <c r="J13"/>
    </row>
    <row r="14" spans="1:12" x14ac:dyDescent="0.25">
      <c r="B14" s="201" t="s">
        <v>944</v>
      </c>
      <c r="C14" s="201"/>
      <c r="D14" s="201"/>
      <c r="E14" s="201"/>
      <c r="F14" s="201"/>
      <c r="G14" s="201"/>
      <c r="J14"/>
    </row>
    <row r="15" spans="1:12" x14ac:dyDescent="0.25">
      <c r="B15" s="106" t="s">
        <v>1</v>
      </c>
      <c r="C15" s="107" t="s">
        <v>17</v>
      </c>
      <c r="D15" s="108" t="s">
        <v>3</v>
      </c>
      <c r="E15" s="117" t="s">
        <v>4</v>
      </c>
      <c r="F15" s="119" t="s">
        <v>5</v>
      </c>
      <c r="G15" s="109" t="s">
        <v>945</v>
      </c>
      <c r="J15"/>
    </row>
    <row r="16" spans="1:12" x14ac:dyDescent="0.25">
      <c r="B16" s="26" t="s">
        <v>9</v>
      </c>
      <c r="C16" s="7">
        <v>0</v>
      </c>
      <c r="D16" s="7">
        <v>0</v>
      </c>
      <c r="E16" s="56">
        <v>0</v>
      </c>
      <c r="F16" s="27">
        <v>7</v>
      </c>
      <c r="G16" s="10">
        <v>3450412.25</v>
      </c>
      <c r="J16"/>
    </row>
    <row r="17" spans="2:10" x14ac:dyDescent="0.25">
      <c r="B17" s="26" t="s">
        <v>10</v>
      </c>
      <c r="C17" s="7">
        <v>0</v>
      </c>
      <c r="D17" s="7">
        <v>0</v>
      </c>
      <c r="E17" s="56">
        <v>0</v>
      </c>
      <c r="F17" s="27">
        <v>1</v>
      </c>
      <c r="G17" s="10">
        <v>8811.2900000000009</v>
      </c>
      <c r="J17"/>
    </row>
    <row r="18" spans="2:10" x14ac:dyDescent="0.25">
      <c r="B18" s="26" t="s">
        <v>11</v>
      </c>
      <c r="C18" s="7">
        <v>0</v>
      </c>
      <c r="D18" s="7">
        <v>0</v>
      </c>
      <c r="E18" s="56">
        <v>0</v>
      </c>
      <c r="F18" s="27">
        <v>0</v>
      </c>
      <c r="G18" s="10">
        <v>0</v>
      </c>
      <c r="J18"/>
    </row>
    <row r="19" spans="2:10" x14ac:dyDescent="0.25">
      <c r="B19" s="26" t="s">
        <v>12</v>
      </c>
      <c r="C19" s="7">
        <v>0</v>
      </c>
      <c r="D19" s="7">
        <v>0</v>
      </c>
      <c r="E19" s="56">
        <v>0</v>
      </c>
      <c r="F19" s="27">
        <v>0</v>
      </c>
      <c r="G19" s="10">
        <v>0</v>
      </c>
      <c r="J19"/>
    </row>
    <row r="20" spans="2:10" x14ac:dyDescent="0.25">
      <c r="B20" s="26" t="s">
        <v>13</v>
      </c>
      <c r="C20" s="7">
        <v>0</v>
      </c>
      <c r="D20" s="7">
        <v>0</v>
      </c>
      <c r="E20" s="56">
        <v>0</v>
      </c>
      <c r="F20" s="7">
        <v>0</v>
      </c>
      <c r="G20" s="10">
        <v>0</v>
      </c>
      <c r="J20"/>
    </row>
    <row r="21" spans="2:10" x14ac:dyDescent="0.25">
      <c r="B21" s="26" t="s">
        <v>14</v>
      </c>
      <c r="C21" s="7">
        <v>0</v>
      </c>
      <c r="D21" s="7">
        <v>0</v>
      </c>
      <c r="E21" s="56">
        <v>0</v>
      </c>
      <c r="F21" s="7">
        <v>1</v>
      </c>
      <c r="G21" s="10">
        <v>444710.11</v>
      </c>
      <c r="J21"/>
    </row>
    <row r="22" spans="2:10" x14ac:dyDescent="0.25">
      <c r="B22" s="110" t="s">
        <v>15</v>
      </c>
      <c r="C22" s="111">
        <f>SUBTOTAL(9,C16:C21)</f>
        <v>0</v>
      </c>
      <c r="D22" s="111">
        <f>SUBTOTAL(9,D16:D21)</f>
        <v>0</v>
      </c>
      <c r="E22" s="118">
        <f>SUBTOTAL(9,E16:E21)</f>
        <v>0</v>
      </c>
      <c r="F22" s="111">
        <f>SUBTOTAL(9,F16:F21)</f>
        <v>9</v>
      </c>
      <c r="G22" s="113">
        <f>SUBTOTAL(9,G16:G21)</f>
        <v>3903933.65</v>
      </c>
      <c r="J22"/>
    </row>
  </sheetData>
  <autoFilter ref="A2:L12"/>
  <mergeCells count="2">
    <mergeCell ref="B14:G14"/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A4" sqref="A4:L4"/>
    </sheetView>
  </sheetViews>
  <sheetFormatPr defaultRowHeight="15" x14ac:dyDescent="0.25"/>
  <cols>
    <col min="1" max="1" width="20.42578125" bestFit="1" customWidth="1"/>
    <col min="2" max="2" width="17.85546875" bestFit="1" customWidth="1"/>
    <col min="3" max="3" width="16.7109375" customWidth="1"/>
    <col min="5" max="5" width="12.42578125" customWidth="1"/>
    <col min="6" max="6" width="16.7109375" customWidth="1"/>
    <col min="7" max="7" width="12.7109375" bestFit="1" customWidth="1"/>
    <col min="8" max="8" width="10.7109375" bestFit="1" customWidth="1"/>
    <col min="9" max="9" width="12.42578125" customWidth="1"/>
    <col min="10" max="10" width="13.7109375" style="44" bestFit="1" customWidth="1"/>
    <col min="11" max="11" width="17.7109375" customWidth="1"/>
    <col min="12" max="12" width="17.42578125" customWidth="1"/>
  </cols>
  <sheetData>
    <row r="1" spans="1:12" x14ac:dyDescent="0.25">
      <c r="A1" s="198" t="s">
        <v>946</v>
      </c>
      <c r="B1" s="199"/>
      <c r="C1" s="199"/>
      <c r="D1" s="200"/>
    </row>
    <row r="2" spans="1:12" s="12" customFormat="1" ht="30" x14ac:dyDescent="0.25">
      <c r="A2" s="21" t="s">
        <v>419</v>
      </c>
      <c r="B2" s="21" t="s">
        <v>418</v>
      </c>
      <c r="C2" s="21" t="s">
        <v>417</v>
      </c>
      <c r="D2" s="21" t="s">
        <v>416</v>
      </c>
      <c r="E2" s="21" t="s">
        <v>415</v>
      </c>
      <c r="F2" s="21" t="s">
        <v>414</v>
      </c>
      <c r="G2" s="21" t="s">
        <v>413</v>
      </c>
      <c r="H2" s="21" t="s">
        <v>412</v>
      </c>
      <c r="I2" s="21" t="s">
        <v>411</v>
      </c>
      <c r="J2" s="58" t="s">
        <v>410</v>
      </c>
      <c r="K2" s="21" t="s">
        <v>409</v>
      </c>
      <c r="L2" s="21" t="s">
        <v>408</v>
      </c>
    </row>
    <row r="3" spans="1:12" s="1" customFormat="1" ht="30" x14ac:dyDescent="0.25">
      <c r="A3" s="18" t="s">
        <v>221</v>
      </c>
      <c r="B3" s="14" t="s">
        <v>220</v>
      </c>
      <c r="C3" s="14" t="s">
        <v>219</v>
      </c>
      <c r="D3" s="14" t="s">
        <v>27</v>
      </c>
      <c r="E3" s="51">
        <v>44430.75</v>
      </c>
      <c r="F3" s="52">
        <v>3.1539999999999999</v>
      </c>
      <c r="G3" s="51">
        <v>140134.57999999999</v>
      </c>
      <c r="H3" s="16">
        <v>42160</v>
      </c>
      <c r="I3" s="14" t="s">
        <v>218</v>
      </c>
      <c r="J3" s="42">
        <v>1613356369</v>
      </c>
      <c r="K3" s="14" t="s">
        <v>20</v>
      </c>
      <c r="L3" s="14" t="s">
        <v>5</v>
      </c>
    </row>
    <row r="4" spans="1:12" s="12" customFormat="1" x14ac:dyDescent="0.25">
      <c r="A4" s="93" t="s">
        <v>948</v>
      </c>
      <c r="B4" s="93">
        <v>1</v>
      </c>
      <c r="C4" s="93"/>
      <c r="D4" s="93"/>
      <c r="E4" s="93"/>
      <c r="F4" s="93"/>
      <c r="G4" s="95">
        <f>SUM(G3)</f>
        <v>140134.57999999999</v>
      </c>
      <c r="H4" s="93"/>
      <c r="I4" s="93"/>
      <c r="J4" s="116"/>
      <c r="K4" s="93"/>
      <c r="L4" s="93"/>
    </row>
    <row r="6" spans="1:12" x14ac:dyDescent="0.25">
      <c r="B6" s="201" t="s">
        <v>944</v>
      </c>
      <c r="C6" s="201"/>
      <c r="D6" s="201"/>
      <c r="E6" s="201"/>
      <c r="F6" s="201"/>
      <c r="G6" s="201"/>
    </row>
    <row r="7" spans="1:12" x14ac:dyDescent="0.25">
      <c r="B7" s="106" t="s">
        <v>1</v>
      </c>
      <c r="C7" s="107" t="s">
        <v>17</v>
      </c>
      <c r="D7" s="108" t="s">
        <v>3</v>
      </c>
      <c r="E7" s="107" t="s">
        <v>4</v>
      </c>
      <c r="F7" s="109" t="s">
        <v>5</v>
      </c>
      <c r="G7" s="109" t="s">
        <v>945</v>
      </c>
    </row>
    <row r="8" spans="1:12" x14ac:dyDescent="0.25">
      <c r="B8" s="26" t="s">
        <v>9</v>
      </c>
      <c r="C8" s="7">
        <v>0</v>
      </c>
      <c r="D8" s="7">
        <v>0</v>
      </c>
      <c r="E8" s="7">
        <v>0</v>
      </c>
      <c r="F8" s="27">
        <v>0</v>
      </c>
      <c r="G8" s="27">
        <v>0</v>
      </c>
    </row>
    <row r="9" spans="1:12" x14ac:dyDescent="0.25">
      <c r="B9" s="26" t="s">
        <v>10</v>
      </c>
      <c r="C9" s="7">
        <v>0</v>
      </c>
      <c r="D9" s="7">
        <v>0</v>
      </c>
      <c r="E9" s="7">
        <v>0</v>
      </c>
      <c r="F9" s="27">
        <v>0</v>
      </c>
      <c r="G9" s="27">
        <v>0</v>
      </c>
    </row>
    <row r="10" spans="1:12" x14ac:dyDescent="0.25">
      <c r="B10" s="26" t="s">
        <v>11</v>
      </c>
      <c r="C10" s="7">
        <v>0</v>
      </c>
      <c r="D10" s="7">
        <v>0</v>
      </c>
      <c r="E10" s="7">
        <v>0</v>
      </c>
      <c r="F10" s="27">
        <v>0</v>
      </c>
      <c r="G10" s="27">
        <v>0</v>
      </c>
    </row>
    <row r="11" spans="1:12" x14ac:dyDescent="0.25">
      <c r="B11" s="26" t="s">
        <v>12</v>
      </c>
      <c r="C11" s="7">
        <v>0</v>
      </c>
      <c r="D11" s="7">
        <v>0</v>
      </c>
      <c r="E11" s="7">
        <v>0</v>
      </c>
      <c r="F11" s="27">
        <v>1</v>
      </c>
      <c r="G11" s="59">
        <v>140134.57999999999</v>
      </c>
    </row>
    <row r="12" spans="1:12" x14ac:dyDescent="0.25">
      <c r="B12" s="26" t="s">
        <v>13</v>
      </c>
      <c r="C12" s="7">
        <v>0</v>
      </c>
      <c r="D12" s="7">
        <v>0</v>
      </c>
      <c r="E12" s="7">
        <v>0</v>
      </c>
      <c r="F12" s="27">
        <v>0</v>
      </c>
      <c r="G12" s="7">
        <v>0</v>
      </c>
    </row>
    <row r="13" spans="1:12" x14ac:dyDescent="0.25">
      <c r="B13" s="26" t="s">
        <v>14</v>
      </c>
      <c r="C13" s="7">
        <v>0</v>
      </c>
      <c r="D13" s="7">
        <v>0</v>
      </c>
      <c r="E13" s="7">
        <v>0</v>
      </c>
      <c r="F13" s="27">
        <v>0</v>
      </c>
      <c r="G13" s="7">
        <v>0</v>
      </c>
    </row>
    <row r="14" spans="1:12" x14ac:dyDescent="0.25">
      <c r="B14" s="110" t="s">
        <v>15</v>
      </c>
      <c r="C14" s="111">
        <v>0</v>
      </c>
      <c r="D14" s="111">
        <v>0</v>
      </c>
      <c r="E14" s="111">
        <f>SUM(E8:E13)</f>
        <v>0</v>
      </c>
      <c r="F14" s="112">
        <f>SUM(F8:F13)</f>
        <v>1</v>
      </c>
      <c r="G14" s="113">
        <f>G11</f>
        <v>140134.57999999999</v>
      </c>
    </row>
  </sheetData>
  <mergeCells count="2">
    <mergeCell ref="B6:G6"/>
    <mergeCell ref="A1:D1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G3" sqref="G3:G11"/>
    </sheetView>
  </sheetViews>
  <sheetFormatPr defaultRowHeight="15" x14ac:dyDescent="0.25"/>
  <cols>
    <col min="1" max="1" width="20.42578125" bestFit="1" customWidth="1"/>
    <col min="2" max="2" width="17.85546875" bestFit="1" customWidth="1"/>
    <col min="3" max="3" width="17.140625" customWidth="1"/>
    <col min="4" max="4" width="12" customWidth="1"/>
    <col min="5" max="5" width="13.140625" style="50" customWidth="1"/>
    <col min="6" max="6" width="20" style="54" customWidth="1"/>
    <col min="7" max="7" width="14.42578125" bestFit="1" customWidth="1"/>
    <col min="8" max="8" width="10.7109375" bestFit="1" customWidth="1"/>
    <col min="9" max="9" width="12" customWidth="1"/>
    <col min="10" max="10" width="11" style="44" bestFit="1" customWidth="1"/>
    <col min="11" max="11" width="19.7109375" customWidth="1"/>
    <col min="12" max="12" width="20" customWidth="1"/>
  </cols>
  <sheetData>
    <row r="1" spans="1:12" x14ac:dyDescent="0.25">
      <c r="A1" s="198" t="s">
        <v>946</v>
      </c>
      <c r="B1" s="199"/>
      <c r="C1" s="199"/>
      <c r="D1" s="200"/>
    </row>
    <row r="2" spans="1:12" s="12" customFormat="1" ht="30" x14ac:dyDescent="0.25">
      <c r="A2" s="21" t="s">
        <v>419</v>
      </c>
      <c r="B2" s="21" t="s">
        <v>418</v>
      </c>
      <c r="C2" s="21" t="s">
        <v>417</v>
      </c>
      <c r="D2" s="21" t="s">
        <v>416</v>
      </c>
      <c r="E2" s="57" t="s">
        <v>415</v>
      </c>
      <c r="F2" s="61" t="s">
        <v>414</v>
      </c>
      <c r="G2" s="21" t="s">
        <v>413</v>
      </c>
      <c r="H2" s="21" t="s">
        <v>412</v>
      </c>
      <c r="I2" s="21" t="s">
        <v>411</v>
      </c>
      <c r="J2" s="58" t="s">
        <v>410</v>
      </c>
      <c r="K2" s="21" t="s">
        <v>409</v>
      </c>
      <c r="L2" s="21" t="s">
        <v>408</v>
      </c>
    </row>
    <row r="3" spans="1:12" s="1" customFormat="1" ht="30" x14ac:dyDescent="0.25">
      <c r="A3" s="18" t="s">
        <v>327</v>
      </c>
      <c r="B3" s="14" t="s">
        <v>121</v>
      </c>
      <c r="C3" s="14" t="s">
        <v>326</v>
      </c>
      <c r="D3" s="14" t="s">
        <v>27</v>
      </c>
      <c r="E3" s="51">
        <v>7561</v>
      </c>
      <c r="F3" s="53">
        <v>3.13</v>
      </c>
      <c r="G3" s="51">
        <v>23665.93</v>
      </c>
      <c r="H3" s="16">
        <v>42090</v>
      </c>
      <c r="I3" s="14" t="s">
        <v>325</v>
      </c>
      <c r="J3" s="42">
        <v>1634896521</v>
      </c>
      <c r="K3" s="14" t="s">
        <v>60</v>
      </c>
      <c r="L3" s="14" t="s">
        <v>5</v>
      </c>
    </row>
    <row r="4" spans="1:12" s="1" customFormat="1" x14ac:dyDescent="0.25">
      <c r="A4" s="18" t="s">
        <v>324</v>
      </c>
      <c r="B4" s="14" t="s">
        <v>121</v>
      </c>
      <c r="C4" s="14" t="s">
        <v>323</v>
      </c>
      <c r="D4" s="14" t="s">
        <v>27</v>
      </c>
      <c r="E4" s="51">
        <v>244120</v>
      </c>
      <c r="F4" s="53">
        <v>3.1909000000000001</v>
      </c>
      <c r="G4" s="51">
        <v>778962.5</v>
      </c>
      <c r="H4" s="16">
        <v>42090</v>
      </c>
      <c r="I4" s="14" t="s">
        <v>322</v>
      </c>
      <c r="J4" s="42">
        <v>1633209120</v>
      </c>
      <c r="K4" s="14" t="s">
        <v>60</v>
      </c>
      <c r="L4" s="14" t="s">
        <v>5</v>
      </c>
    </row>
    <row r="5" spans="1:12" s="1" customFormat="1" x14ac:dyDescent="0.25">
      <c r="A5" s="18" t="s">
        <v>300</v>
      </c>
      <c r="B5" s="14" t="s">
        <v>121</v>
      </c>
      <c r="C5" s="14" t="s">
        <v>299</v>
      </c>
      <c r="D5" s="14" t="s">
        <v>27</v>
      </c>
      <c r="E5" s="51">
        <v>10592</v>
      </c>
      <c r="F5" s="53">
        <v>3.0935000000000001</v>
      </c>
      <c r="G5" s="51">
        <v>32766.35</v>
      </c>
      <c r="H5" s="16">
        <v>42104</v>
      </c>
      <c r="I5" s="14" t="s">
        <v>298</v>
      </c>
      <c r="J5" s="42">
        <v>1634897654</v>
      </c>
      <c r="K5" s="14" t="s">
        <v>60</v>
      </c>
      <c r="L5" s="14" t="s">
        <v>5</v>
      </c>
    </row>
    <row r="6" spans="1:12" s="1" customFormat="1" ht="30" x14ac:dyDescent="0.25">
      <c r="A6" s="18" t="s">
        <v>297</v>
      </c>
      <c r="B6" s="14" t="s">
        <v>121</v>
      </c>
      <c r="C6" s="14" t="s">
        <v>296</v>
      </c>
      <c r="D6" s="14" t="s">
        <v>27</v>
      </c>
      <c r="E6" s="51">
        <v>30250</v>
      </c>
      <c r="F6" s="53">
        <v>3.0485000000000002</v>
      </c>
      <c r="G6" s="51">
        <v>92217.12</v>
      </c>
      <c r="H6" s="16">
        <v>42107</v>
      </c>
      <c r="I6" s="14" t="s">
        <v>295</v>
      </c>
      <c r="J6" s="42">
        <v>1634897722</v>
      </c>
      <c r="K6" s="14" t="s">
        <v>60</v>
      </c>
      <c r="L6" s="14" t="s">
        <v>5</v>
      </c>
    </row>
    <row r="7" spans="1:12" s="1" customFormat="1" x14ac:dyDescent="0.25">
      <c r="A7" s="18" t="s">
        <v>255</v>
      </c>
      <c r="B7" s="14" t="s">
        <v>121</v>
      </c>
      <c r="C7" s="14" t="s">
        <v>120</v>
      </c>
      <c r="D7" s="14" t="s">
        <v>27</v>
      </c>
      <c r="E7" s="51">
        <v>127800</v>
      </c>
      <c r="F7" s="53">
        <v>3.0710000000000002</v>
      </c>
      <c r="G7" s="51">
        <v>392473.8</v>
      </c>
      <c r="H7" s="16">
        <v>42131</v>
      </c>
      <c r="I7" s="14" t="s">
        <v>254</v>
      </c>
      <c r="J7" s="42">
        <v>1634899753</v>
      </c>
      <c r="K7" s="14" t="s">
        <v>60</v>
      </c>
      <c r="L7" s="14" t="s">
        <v>5</v>
      </c>
    </row>
    <row r="8" spans="1:12" s="1" customFormat="1" ht="30" x14ac:dyDescent="0.25">
      <c r="A8" s="18" t="s">
        <v>163</v>
      </c>
      <c r="B8" s="14" t="s">
        <v>121</v>
      </c>
      <c r="C8" s="14" t="s">
        <v>160</v>
      </c>
      <c r="D8" s="14" t="s">
        <v>27</v>
      </c>
      <c r="E8" s="51">
        <v>66768.33</v>
      </c>
      <c r="F8" s="53">
        <v>3.4817999999999998</v>
      </c>
      <c r="G8" s="51">
        <v>232473.98</v>
      </c>
      <c r="H8" s="16">
        <v>42235</v>
      </c>
      <c r="I8" s="14" t="s">
        <v>158</v>
      </c>
      <c r="J8" s="42">
        <v>1634907403</v>
      </c>
      <c r="K8" s="14" t="s">
        <v>60</v>
      </c>
      <c r="L8" s="14" t="s">
        <v>5</v>
      </c>
    </row>
    <row r="9" spans="1:12" s="1" customFormat="1" ht="30" x14ac:dyDescent="0.25">
      <c r="A9" s="18" t="s">
        <v>162</v>
      </c>
      <c r="B9" s="14" t="s">
        <v>121</v>
      </c>
      <c r="C9" s="14" t="s">
        <v>160</v>
      </c>
      <c r="D9" s="14" t="s">
        <v>27</v>
      </c>
      <c r="E9" s="51">
        <v>144567.97</v>
      </c>
      <c r="F9" s="53">
        <v>3.4817999999999998</v>
      </c>
      <c r="G9" s="51">
        <v>503356.78</v>
      </c>
      <c r="H9" s="16">
        <v>42235</v>
      </c>
      <c r="I9" s="14" t="s">
        <v>158</v>
      </c>
      <c r="J9" s="42">
        <v>1634907403</v>
      </c>
      <c r="K9" s="14" t="s">
        <v>60</v>
      </c>
      <c r="L9" s="14" t="s">
        <v>5</v>
      </c>
    </row>
    <row r="10" spans="1:12" s="1" customFormat="1" ht="30" x14ac:dyDescent="0.25">
      <c r="A10" s="18" t="s">
        <v>161</v>
      </c>
      <c r="B10" s="14" t="s">
        <v>121</v>
      </c>
      <c r="C10" s="14" t="s">
        <v>160</v>
      </c>
      <c r="D10" s="14" t="s">
        <v>159</v>
      </c>
      <c r="E10" s="51">
        <v>56687.06</v>
      </c>
      <c r="F10" s="53">
        <v>3.4817999999999998</v>
      </c>
      <c r="G10" s="51">
        <v>197373.01</v>
      </c>
      <c r="H10" s="16">
        <v>42235</v>
      </c>
      <c r="I10" s="14" t="s">
        <v>158</v>
      </c>
      <c r="J10" s="42">
        <v>1634907403</v>
      </c>
      <c r="K10" s="14" t="s">
        <v>14</v>
      </c>
      <c r="L10" s="14" t="s">
        <v>5</v>
      </c>
    </row>
    <row r="11" spans="1:12" s="1" customFormat="1" x14ac:dyDescent="0.25">
      <c r="A11" s="18" t="s">
        <v>122</v>
      </c>
      <c r="B11" s="14" t="s">
        <v>121</v>
      </c>
      <c r="C11" s="14" t="s">
        <v>120</v>
      </c>
      <c r="D11" s="14" t="s">
        <v>27</v>
      </c>
      <c r="E11" s="51">
        <v>25172</v>
      </c>
      <c r="F11" s="53">
        <v>3.7799</v>
      </c>
      <c r="G11" s="51">
        <v>95147.64</v>
      </c>
      <c r="H11" s="16">
        <v>42255</v>
      </c>
      <c r="I11" s="14" t="s">
        <v>119</v>
      </c>
      <c r="J11" s="42">
        <v>1634908475</v>
      </c>
      <c r="K11" s="14" t="s">
        <v>60</v>
      </c>
      <c r="L11" s="14" t="s">
        <v>5</v>
      </c>
    </row>
    <row r="12" spans="1:12" s="12" customFormat="1" x14ac:dyDescent="0.25">
      <c r="A12" s="93" t="s">
        <v>948</v>
      </c>
      <c r="B12" s="93">
        <v>9</v>
      </c>
      <c r="C12" s="93"/>
      <c r="D12" s="93"/>
      <c r="E12" s="94"/>
      <c r="F12" s="120"/>
      <c r="G12" s="95">
        <f>SUM(G3:G11)</f>
        <v>2348437.11</v>
      </c>
      <c r="H12" s="93"/>
      <c r="I12" s="93"/>
      <c r="J12" s="116"/>
      <c r="K12" s="93"/>
      <c r="L12" s="93"/>
    </row>
    <row r="14" spans="1:12" x14ac:dyDescent="0.25">
      <c r="B14" s="201" t="s">
        <v>944</v>
      </c>
      <c r="C14" s="201"/>
      <c r="D14" s="201"/>
      <c r="E14" s="201"/>
      <c r="F14" s="201"/>
      <c r="G14" s="201"/>
    </row>
    <row r="15" spans="1:12" x14ac:dyDescent="0.25">
      <c r="B15" s="106" t="s">
        <v>1</v>
      </c>
      <c r="C15" s="107" t="s">
        <v>17</v>
      </c>
      <c r="D15" s="108" t="s">
        <v>3</v>
      </c>
      <c r="E15" s="117" t="s">
        <v>4</v>
      </c>
      <c r="F15" s="119" t="s">
        <v>5</v>
      </c>
      <c r="G15" s="109" t="s">
        <v>945</v>
      </c>
    </row>
    <row r="16" spans="1:12" x14ac:dyDescent="0.25">
      <c r="B16" s="26" t="s">
        <v>9</v>
      </c>
      <c r="C16" s="7">
        <v>0</v>
      </c>
      <c r="D16" s="7">
        <v>0</v>
      </c>
      <c r="E16" s="56">
        <v>0</v>
      </c>
      <c r="F16" s="56">
        <v>8</v>
      </c>
      <c r="G16" s="10">
        <v>2151064.1</v>
      </c>
    </row>
    <row r="17" spans="2:7" x14ac:dyDescent="0.25">
      <c r="B17" s="26" t="s">
        <v>10</v>
      </c>
      <c r="C17" s="7">
        <v>0</v>
      </c>
      <c r="D17" s="7">
        <v>0</v>
      </c>
      <c r="E17" s="56">
        <v>0</v>
      </c>
      <c r="F17" s="56">
        <v>0</v>
      </c>
      <c r="G17" s="10">
        <v>0</v>
      </c>
    </row>
    <row r="18" spans="2:7" x14ac:dyDescent="0.25">
      <c r="B18" s="26" t="s">
        <v>11</v>
      </c>
      <c r="C18" s="7">
        <v>0</v>
      </c>
      <c r="D18" s="7">
        <v>0</v>
      </c>
      <c r="E18" s="56">
        <v>0</v>
      </c>
      <c r="F18" s="56">
        <v>0</v>
      </c>
      <c r="G18" s="10">
        <v>0</v>
      </c>
    </row>
    <row r="19" spans="2:7" x14ac:dyDescent="0.25">
      <c r="B19" s="26" t="s">
        <v>12</v>
      </c>
      <c r="C19" s="7">
        <v>0</v>
      </c>
      <c r="D19" s="7">
        <v>0</v>
      </c>
      <c r="E19" s="56">
        <v>0</v>
      </c>
      <c r="F19" s="56">
        <v>0</v>
      </c>
      <c r="G19" s="10">
        <v>0</v>
      </c>
    </row>
    <row r="20" spans="2:7" x14ac:dyDescent="0.25">
      <c r="B20" s="26" t="s">
        <v>13</v>
      </c>
      <c r="C20" s="7">
        <v>0</v>
      </c>
      <c r="D20" s="7">
        <v>0</v>
      </c>
      <c r="E20" s="56">
        <v>0</v>
      </c>
      <c r="F20" s="56">
        <v>0</v>
      </c>
      <c r="G20" s="10">
        <v>0</v>
      </c>
    </row>
    <row r="21" spans="2:7" x14ac:dyDescent="0.25">
      <c r="B21" s="26" t="s">
        <v>14</v>
      </c>
      <c r="C21" s="7">
        <v>0</v>
      </c>
      <c r="D21" s="7">
        <v>0</v>
      </c>
      <c r="E21" s="56">
        <v>0</v>
      </c>
      <c r="F21" s="56">
        <v>1</v>
      </c>
      <c r="G21" s="10">
        <v>197373.01</v>
      </c>
    </row>
    <row r="22" spans="2:7" x14ac:dyDescent="0.25">
      <c r="B22" s="110" t="s">
        <v>15</v>
      </c>
      <c r="C22" s="114">
        <f>SUBTOTAL(9,C16:C21)</f>
        <v>0</v>
      </c>
      <c r="D22" s="114">
        <f>SUBTOTAL(9,D16:D21)</f>
        <v>0</v>
      </c>
      <c r="E22" s="121">
        <f>SUBTOTAL(9,E16:E21)</f>
        <v>0</v>
      </c>
      <c r="F22" s="121">
        <f>SUBTOTAL(9,F16:F21)</f>
        <v>9</v>
      </c>
      <c r="G22" s="113">
        <f>SUBTOTAL(9,G16:G21)</f>
        <v>2348437.1100000003</v>
      </c>
    </row>
  </sheetData>
  <autoFilter ref="A2:L12"/>
  <mergeCells count="2">
    <mergeCell ref="B14:G14"/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I13" sqref="I13:I14"/>
    </sheetView>
  </sheetViews>
  <sheetFormatPr defaultRowHeight="15" x14ac:dyDescent="0.25"/>
  <cols>
    <col min="1" max="1" width="20.42578125" bestFit="1" customWidth="1"/>
    <col min="2" max="2" width="17.85546875" bestFit="1" customWidth="1"/>
    <col min="3" max="3" width="17" customWidth="1"/>
    <col min="4" max="4" width="10.42578125" customWidth="1"/>
    <col min="5" max="5" width="12.7109375" customWidth="1"/>
    <col min="6" max="6" width="18.140625" customWidth="1"/>
    <col min="7" max="7" width="11.7109375" customWidth="1"/>
    <col min="8" max="8" width="13.85546875" customWidth="1"/>
    <col min="9" max="9" width="12.5703125" customWidth="1"/>
    <col min="10" max="10" width="11" style="44" bestFit="1" customWidth="1"/>
    <col min="11" max="11" width="17.5703125" customWidth="1"/>
    <col min="12" max="12" width="17.85546875" customWidth="1"/>
  </cols>
  <sheetData>
    <row r="1" spans="1:12" x14ac:dyDescent="0.25">
      <c r="A1" s="198" t="s">
        <v>946</v>
      </c>
      <c r="B1" s="199"/>
      <c r="C1" s="199"/>
      <c r="D1" s="200"/>
    </row>
    <row r="2" spans="1:12" s="12" customFormat="1" ht="30" x14ac:dyDescent="0.25">
      <c r="A2" s="21" t="s">
        <v>419</v>
      </c>
      <c r="B2" s="21" t="s">
        <v>418</v>
      </c>
      <c r="C2" s="21" t="s">
        <v>417</v>
      </c>
      <c r="D2" s="21" t="s">
        <v>416</v>
      </c>
      <c r="E2" s="21" t="s">
        <v>415</v>
      </c>
      <c r="F2" s="21" t="s">
        <v>414</v>
      </c>
      <c r="G2" s="21" t="s">
        <v>413</v>
      </c>
      <c r="H2" s="21" t="s">
        <v>412</v>
      </c>
      <c r="I2" s="21" t="s">
        <v>411</v>
      </c>
      <c r="J2" s="58" t="s">
        <v>410</v>
      </c>
      <c r="K2" s="21" t="s">
        <v>409</v>
      </c>
      <c r="L2" s="21" t="s">
        <v>408</v>
      </c>
    </row>
    <row r="3" spans="1:12" s="1" customFormat="1" ht="45" x14ac:dyDescent="0.25">
      <c r="A3" s="18" t="s">
        <v>266</v>
      </c>
      <c r="B3" s="14" t="s">
        <v>265</v>
      </c>
      <c r="C3" s="14" t="s">
        <v>39</v>
      </c>
      <c r="D3" s="14" t="s">
        <v>27</v>
      </c>
      <c r="E3" s="51">
        <v>2250</v>
      </c>
      <c r="F3" s="52">
        <v>2.9165999999999999</v>
      </c>
      <c r="G3" s="51">
        <v>6562.35</v>
      </c>
      <c r="H3" s="16">
        <v>42123</v>
      </c>
      <c r="I3" s="14" t="s">
        <v>264</v>
      </c>
      <c r="J3" s="42">
        <v>1613266275</v>
      </c>
      <c r="K3" s="14" t="s">
        <v>20</v>
      </c>
      <c r="L3" s="14" t="s">
        <v>4</v>
      </c>
    </row>
    <row r="4" spans="1:12" s="12" customFormat="1" x14ac:dyDescent="0.25">
      <c r="A4" s="93" t="s">
        <v>948</v>
      </c>
      <c r="B4" s="93">
        <v>1</v>
      </c>
      <c r="C4" s="93"/>
      <c r="D4" s="93"/>
      <c r="E4" s="94"/>
      <c r="F4" s="120"/>
      <c r="G4" s="95">
        <f>SUM(G3)</f>
        <v>6562.35</v>
      </c>
      <c r="H4" s="93"/>
      <c r="I4" s="93"/>
      <c r="J4" s="116"/>
      <c r="K4" s="93"/>
      <c r="L4" s="93"/>
    </row>
    <row r="5" spans="1:12" x14ac:dyDescent="0.25">
      <c r="E5" s="50"/>
      <c r="F5" s="54"/>
    </row>
    <row r="6" spans="1:12" x14ac:dyDescent="0.25">
      <c r="B6" s="201" t="s">
        <v>944</v>
      </c>
      <c r="C6" s="201"/>
      <c r="D6" s="201"/>
      <c r="E6" s="201"/>
      <c r="F6" s="201"/>
      <c r="G6" s="201"/>
    </row>
    <row r="7" spans="1:12" ht="30" x14ac:dyDescent="0.25">
      <c r="B7" s="106" t="s">
        <v>1</v>
      </c>
      <c r="C7" s="107" t="s">
        <v>17</v>
      </c>
      <c r="D7" s="108" t="s">
        <v>3</v>
      </c>
      <c r="E7" s="117" t="s">
        <v>4</v>
      </c>
      <c r="F7" s="119" t="s">
        <v>5</v>
      </c>
      <c r="G7" s="109" t="s">
        <v>945</v>
      </c>
    </row>
    <row r="8" spans="1:12" x14ac:dyDescent="0.25">
      <c r="B8" s="26" t="s">
        <v>9</v>
      </c>
      <c r="C8" s="7">
        <v>0</v>
      </c>
      <c r="D8" s="7">
        <v>0</v>
      </c>
      <c r="E8" s="7">
        <v>0</v>
      </c>
      <c r="F8" s="7">
        <v>0</v>
      </c>
      <c r="G8" s="10">
        <v>0</v>
      </c>
    </row>
    <row r="9" spans="1:12" x14ac:dyDescent="0.25">
      <c r="B9" s="26" t="s">
        <v>10</v>
      </c>
      <c r="C9" s="7">
        <v>0</v>
      </c>
      <c r="D9" s="7">
        <v>0</v>
      </c>
      <c r="E9" s="7">
        <v>0</v>
      </c>
      <c r="F9" s="7">
        <v>0</v>
      </c>
      <c r="G9" s="10">
        <v>0</v>
      </c>
    </row>
    <row r="10" spans="1:12" x14ac:dyDescent="0.25">
      <c r="B10" s="26" t="s">
        <v>11</v>
      </c>
      <c r="C10" s="7">
        <v>0</v>
      </c>
      <c r="D10" s="7">
        <v>0</v>
      </c>
      <c r="E10" s="7">
        <v>0</v>
      </c>
      <c r="F10" s="7">
        <v>0</v>
      </c>
      <c r="G10" s="10">
        <v>0</v>
      </c>
    </row>
    <row r="11" spans="1:12" x14ac:dyDescent="0.25">
      <c r="B11" s="26" t="s">
        <v>12</v>
      </c>
      <c r="C11" s="7">
        <v>0</v>
      </c>
      <c r="D11" s="7">
        <v>0</v>
      </c>
      <c r="E11" s="7">
        <v>1</v>
      </c>
      <c r="F11" s="7">
        <v>0</v>
      </c>
      <c r="G11" s="59">
        <v>6562.35</v>
      </c>
    </row>
    <row r="12" spans="1:12" x14ac:dyDescent="0.25">
      <c r="B12" s="26" t="s">
        <v>13</v>
      </c>
      <c r="C12" s="7">
        <v>0</v>
      </c>
      <c r="D12" s="7">
        <v>0</v>
      </c>
      <c r="E12" s="7">
        <v>0</v>
      </c>
      <c r="F12" s="7">
        <v>0</v>
      </c>
      <c r="G12" s="10">
        <v>0</v>
      </c>
    </row>
    <row r="13" spans="1:12" x14ac:dyDescent="0.25">
      <c r="B13" s="26" t="s">
        <v>14</v>
      </c>
      <c r="C13" s="7">
        <v>0</v>
      </c>
      <c r="D13" s="7">
        <v>0</v>
      </c>
      <c r="E13" s="7">
        <v>0</v>
      </c>
      <c r="F13" s="7">
        <v>0</v>
      </c>
      <c r="G13" s="10">
        <v>0</v>
      </c>
    </row>
    <row r="14" spans="1:12" x14ac:dyDescent="0.25">
      <c r="B14" s="110" t="s">
        <v>15</v>
      </c>
      <c r="C14" s="111">
        <f>SUM(C8:C13)</f>
        <v>0</v>
      </c>
      <c r="D14" s="111">
        <f>SUM(D8:D13)</f>
        <v>0</v>
      </c>
      <c r="E14" s="111">
        <f>SUM(E8:E13)</f>
        <v>1</v>
      </c>
      <c r="F14" s="111">
        <f>SUM(F8:F13)</f>
        <v>0</v>
      </c>
      <c r="G14" s="113">
        <f>SUM(G8:G13)</f>
        <v>6562.35</v>
      </c>
    </row>
  </sheetData>
  <mergeCells count="2">
    <mergeCell ref="B6:G6"/>
    <mergeCell ref="A1:D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topLeftCell="D1" zoomScale="110" zoomScaleNormal="110" workbookViewId="0">
      <selection activeCell="I30" sqref="I30:I146"/>
    </sheetView>
  </sheetViews>
  <sheetFormatPr defaultRowHeight="15" x14ac:dyDescent="0.25"/>
  <cols>
    <col min="1" max="1" width="15.42578125" style="1" customWidth="1"/>
    <col min="2" max="2" width="19.42578125" style="1" customWidth="1"/>
    <col min="3" max="3" width="33.28515625" style="1" customWidth="1"/>
    <col min="4" max="4" width="19" style="1" customWidth="1"/>
    <col min="5" max="5" width="13.140625" style="1" customWidth="1"/>
    <col min="6" max="6" width="9.28515625" style="1" customWidth="1"/>
    <col min="7" max="7" width="11.140625" style="1" customWidth="1"/>
    <col min="8" max="8" width="10.85546875" style="1" bestFit="1" customWidth="1"/>
    <col min="9" max="9" width="11.28515625" style="13" customWidth="1"/>
    <col min="10" max="10" width="15" style="1" customWidth="1"/>
    <col min="11" max="11" width="13.140625" style="1" customWidth="1"/>
    <col min="12" max="12" width="9.140625" style="1"/>
    <col min="13" max="13" width="11.85546875" style="1" customWidth="1"/>
    <col min="14" max="16384" width="9.140625" style="1"/>
  </cols>
  <sheetData>
    <row r="1" spans="1:11" ht="24.6" customHeight="1" x14ac:dyDescent="0.25">
      <c r="A1" s="195" t="s">
        <v>1104</v>
      </c>
      <c r="B1" s="196"/>
      <c r="C1" s="196"/>
      <c r="D1" s="196"/>
      <c r="E1" s="196"/>
      <c r="F1" s="196"/>
      <c r="G1" s="196"/>
      <c r="H1" s="196"/>
      <c r="I1" s="197"/>
      <c r="J1" s="196"/>
      <c r="K1" s="196"/>
    </row>
    <row r="2" spans="1:11" ht="18" x14ac:dyDescent="0.25">
      <c r="A2" s="129" t="s">
        <v>1580</v>
      </c>
      <c r="B2" s="129" t="s">
        <v>1581</v>
      </c>
      <c r="C2" s="129" t="s">
        <v>1582</v>
      </c>
      <c r="D2" s="129" t="s">
        <v>1583</v>
      </c>
      <c r="E2" s="129" t="s">
        <v>1584</v>
      </c>
      <c r="F2" s="129" t="s">
        <v>1585</v>
      </c>
      <c r="G2" s="129" t="s">
        <v>1586</v>
      </c>
      <c r="H2" s="129" t="s">
        <v>1587</v>
      </c>
      <c r="I2" s="143" t="s">
        <v>1588</v>
      </c>
      <c r="J2" s="140" t="s">
        <v>1589</v>
      </c>
      <c r="K2" s="140" t="s">
        <v>1590</v>
      </c>
    </row>
    <row r="3" spans="1:11" ht="16.350000000000001" customHeight="1" x14ac:dyDescent="0.25">
      <c r="A3" s="166" t="s">
        <v>293</v>
      </c>
      <c r="B3" s="167" t="s">
        <v>81</v>
      </c>
      <c r="C3" s="168" t="s">
        <v>1105</v>
      </c>
      <c r="D3" s="167" t="s">
        <v>1106</v>
      </c>
      <c r="E3" s="167" t="s">
        <v>1107</v>
      </c>
      <c r="F3" s="167" t="s">
        <v>1108</v>
      </c>
      <c r="G3" s="167" t="s">
        <v>291</v>
      </c>
      <c r="H3" s="167" t="s">
        <v>1108</v>
      </c>
      <c r="I3" s="169">
        <v>38917.839999999997</v>
      </c>
      <c r="J3" s="170" t="s">
        <v>290</v>
      </c>
      <c r="K3" s="170" t="s">
        <v>1109</v>
      </c>
    </row>
    <row r="4" spans="1:11" ht="24.6" customHeight="1" x14ac:dyDescent="0.25">
      <c r="A4" s="174" t="s">
        <v>1594</v>
      </c>
      <c r="B4" s="174" t="s">
        <v>1593</v>
      </c>
      <c r="C4" s="174"/>
      <c r="D4" s="175">
        <v>1864773.07</v>
      </c>
      <c r="E4" s="174"/>
      <c r="F4" s="173"/>
      <c r="G4" s="173"/>
      <c r="H4" s="173"/>
      <c r="I4" s="173"/>
      <c r="J4" s="173"/>
      <c r="K4" s="173"/>
    </row>
    <row r="5" spans="1:11" ht="18" customHeight="1" x14ac:dyDescent="0.25">
      <c r="A5" s="171" t="s">
        <v>1580</v>
      </c>
      <c r="B5" s="171" t="s">
        <v>1581</v>
      </c>
      <c r="C5" s="171" t="s">
        <v>1582</v>
      </c>
      <c r="D5" s="171" t="s">
        <v>1583</v>
      </c>
      <c r="E5" s="171" t="s">
        <v>1584</v>
      </c>
      <c r="F5" s="171" t="s">
        <v>1585</v>
      </c>
      <c r="G5" s="171" t="s">
        <v>1586</v>
      </c>
      <c r="H5" s="171" t="s">
        <v>1587</v>
      </c>
      <c r="I5" s="172" t="s">
        <v>1588</v>
      </c>
      <c r="J5" s="172" t="s">
        <v>1589</v>
      </c>
      <c r="K5" s="172" t="s">
        <v>1590</v>
      </c>
    </row>
    <row r="6" spans="1:11" ht="16.5" customHeight="1" x14ac:dyDescent="0.25">
      <c r="A6" s="130" t="s">
        <v>83</v>
      </c>
      <c r="B6" s="131" t="s">
        <v>24</v>
      </c>
      <c r="C6" s="132" t="s">
        <v>1110</v>
      </c>
      <c r="D6" s="131" t="s">
        <v>1111</v>
      </c>
      <c r="E6" s="131" t="s">
        <v>1112</v>
      </c>
      <c r="F6" s="131" t="s">
        <v>1113</v>
      </c>
      <c r="G6" s="131">
        <v>15326712</v>
      </c>
      <c r="H6" s="131" t="s">
        <v>1114</v>
      </c>
      <c r="I6" s="142">
        <v>4701.37</v>
      </c>
      <c r="J6" s="130" t="s">
        <v>20</v>
      </c>
      <c r="K6" s="130" t="s">
        <v>5</v>
      </c>
    </row>
    <row r="7" spans="1:11" ht="16.5" customHeight="1" x14ac:dyDescent="0.25">
      <c r="A7" s="130" t="s">
        <v>83</v>
      </c>
      <c r="B7" s="131" t="s">
        <v>24</v>
      </c>
      <c r="C7" s="132" t="s">
        <v>1110</v>
      </c>
      <c r="D7" s="131" t="s">
        <v>1115</v>
      </c>
      <c r="E7" s="131" t="s">
        <v>1116</v>
      </c>
      <c r="F7" s="131" t="s">
        <v>1117</v>
      </c>
      <c r="G7" s="131">
        <v>15342907</v>
      </c>
      <c r="H7" s="131" t="s">
        <v>1118</v>
      </c>
      <c r="I7" s="142">
        <v>8624.25</v>
      </c>
      <c r="J7" s="130" t="s">
        <v>20</v>
      </c>
      <c r="K7" s="130" t="s">
        <v>5</v>
      </c>
    </row>
    <row r="8" spans="1:11" ht="16.5" customHeight="1" x14ac:dyDescent="0.25">
      <c r="A8" s="130" t="s">
        <v>83</v>
      </c>
      <c r="B8" s="131" t="s">
        <v>24</v>
      </c>
      <c r="C8" s="132" t="s">
        <v>1110</v>
      </c>
      <c r="D8" s="131" t="s">
        <v>1119</v>
      </c>
      <c r="E8" s="131" t="s">
        <v>1120</v>
      </c>
      <c r="F8" s="131" t="s">
        <v>1121</v>
      </c>
      <c r="G8" s="131" t="s">
        <v>228</v>
      </c>
      <c r="H8" s="131" t="s">
        <v>1121</v>
      </c>
      <c r="I8" s="142">
        <v>15072.75</v>
      </c>
      <c r="J8" s="130" t="s">
        <v>20</v>
      </c>
      <c r="K8" s="130" t="s">
        <v>5</v>
      </c>
    </row>
    <row r="9" spans="1:11" ht="16.5" customHeight="1" x14ac:dyDescent="0.25">
      <c r="A9" s="130" t="s">
        <v>83</v>
      </c>
      <c r="B9" s="131" t="s">
        <v>24</v>
      </c>
      <c r="C9" s="132" t="s">
        <v>1110</v>
      </c>
      <c r="D9" s="131" t="s">
        <v>1122</v>
      </c>
      <c r="E9" s="131" t="s">
        <v>1123</v>
      </c>
      <c r="F9" s="131" t="s">
        <v>1124</v>
      </c>
      <c r="G9" s="131">
        <v>133819149</v>
      </c>
      <c r="H9" s="154">
        <v>42369</v>
      </c>
      <c r="I9" s="142">
        <v>26122.5</v>
      </c>
      <c r="J9" s="130" t="s">
        <v>20</v>
      </c>
      <c r="K9" s="130" t="s">
        <v>5</v>
      </c>
    </row>
    <row r="10" spans="1:11" ht="16.5" customHeight="1" x14ac:dyDescent="0.25">
      <c r="A10" s="130" t="s">
        <v>83</v>
      </c>
      <c r="B10" s="131" t="s">
        <v>24</v>
      </c>
      <c r="C10" s="132" t="s">
        <v>1110</v>
      </c>
      <c r="D10" s="131" t="s">
        <v>1125</v>
      </c>
      <c r="E10" s="131" t="s">
        <v>1126</v>
      </c>
      <c r="F10" s="131" t="s">
        <v>1127</v>
      </c>
      <c r="G10" s="131" t="s">
        <v>206</v>
      </c>
      <c r="H10" s="131" t="s">
        <v>1127</v>
      </c>
      <c r="I10" s="142">
        <v>29630.47</v>
      </c>
      <c r="J10" s="130" t="s">
        <v>20</v>
      </c>
      <c r="K10" s="130" t="s">
        <v>5</v>
      </c>
    </row>
    <row r="11" spans="1:11" ht="16.5" customHeight="1" x14ac:dyDescent="0.25">
      <c r="A11" s="130" t="s">
        <v>83</v>
      </c>
      <c r="B11" s="131" t="s">
        <v>24</v>
      </c>
      <c r="C11" s="132" t="s">
        <v>1110</v>
      </c>
      <c r="D11" s="131" t="s">
        <v>1128</v>
      </c>
      <c r="E11" s="131" t="s">
        <v>1129</v>
      </c>
      <c r="F11" s="131" t="s">
        <v>1130</v>
      </c>
      <c r="G11" s="131" t="s">
        <v>1131</v>
      </c>
      <c r="H11" s="154">
        <v>42083</v>
      </c>
      <c r="I11" s="142">
        <v>32486.85</v>
      </c>
      <c r="J11" s="130" t="s">
        <v>20</v>
      </c>
      <c r="K11" s="130" t="s">
        <v>5</v>
      </c>
    </row>
    <row r="12" spans="1:11" ht="16.5" customHeight="1" x14ac:dyDescent="0.25">
      <c r="A12" s="130" t="s">
        <v>259</v>
      </c>
      <c r="B12" s="131" t="s">
        <v>258</v>
      </c>
      <c r="C12" s="132" t="s">
        <v>1132</v>
      </c>
      <c r="D12" s="131" t="s">
        <v>1133</v>
      </c>
      <c r="E12" s="131" t="s">
        <v>1134</v>
      </c>
      <c r="F12" s="131" t="s">
        <v>1135</v>
      </c>
      <c r="G12" s="131" t="s">
        <v>256</v>
      </c>
      <c r="H12" s="131" t="s">
        <v>1136</v>
      </c>
      <c r="I12" s="142">
        <v>3440</v>
      </c>
      <c r="J12" s="130" t="s">
        <v>20</v>
      </c>
      <c r="K12" s="130" t="s">
        <v>4</v>
      </c>
    </row>
    <row r="13" spans="1:11" ht="16.5" customHeight="1" x14ac:dyDescent="0.25">
      <c r="A13" s="130" t="s">
        <v>384</v>
      </c>
      <c r="B13" s="131" t="s">
        <v>81</v>
      </c>
      <c r="C13" s="132" t="s">
        <v>1137</v>
      </c>
      <c r="D13" s="131" t="s">
        <v>1138</v>
      </c>
      <c r="E13" s="131" t="s">
        <v>1139</v>
      </c>
      <c r="F13" s="131" t="s">
        <v>1140</v>
      </c>
      <c r="G13" s="131" t="s">
        <v>382</v>
      </c>
      <c r="H13" s="131" t="s">
        <v>1141</v>
      </c>
      <c r="I13" s="142">
        <v>1246.77</v>
      </c>
      <c r="J13" s="130" t="s">
        <v>20</v>
      </c>
      <c r="K13" s="130" t="s">
        <v>4</v>
      </c>
    </row>
    <row r="14" spans="1:11" ht="16.5" customHeight="1" x14ac:dyDescent="0.25">
      <c r="A14" s="130" t="s">
        <v>221</v>
      </c>
      <c r="B14" s="131" t="s">
        <v>220</v>
      </c>
      <c r="C14" s="132" t="s">
        <v>1142</v>
      </c>
      <c r="D14" s="131" t="s">
        <v>1143</v>
      </c>
      <c r="E14" s="131" t="s">
        <v>1144</v>
      </c>
      <c r="F14" s="131" t="s">
        <v>1145</v>
      </c>
      <c r="G14" s="131" t="s">
        <v>218</v>
      </c>
      <c r="H14" s="131" t="s">
        <v>1146</v>
      </c>
      <c r="I14" s="142">
        <v>140134.57999999999</v>
      </c>
      <c r="J14" s="130" t="s">
        <v>20</v>
      </c>
      <c r="K14" s="130" t="s">
        <v>5</v>
      </c>
    </row>
    <row r="15" spans="1:11" ht="16.5" customHeight="1" x14ac:dyDescent="0.25">
      <c r="A15" s="130" t="s">
        <v>269</v>
      </c>
      <c r="B15" s="131" t="s">
        <v>24</v>
      </c>
      <c r="C15" s="132" t="s">
        <v>1147</v>
      </c>
      <c r="D15" s="131" t="s">
        <v>1148</v>
      </c>
      <c r="E15" s="131" t="s">
        <v>1149</v>
      </c>
      <c r="F15" s="131" t="s">
        <v>1150</v>
      </c>
      <c r="G15" s="131" t="s">
        <v>270</v>
      </c>
      <c r="H15" s="131" t="s">
        <v>1151</v>
      </c>
      <c r="I15" s="142">
        <v>91700.81</v>
      </c>
      <c r="J15" s="130" t="s">
        <v>20</v>
      </c>
      <c r="K15" s="130" t="s">
        <v>5</v>
      </c>
    </row>
    <row r="16" spans="1:11" ht="16.5" customHeight="1" x14ac:dyDescent="0.25">
      <c r="A16" s="130" t="s">
        <v>94</v>
      </c>
      <c r="B16" s="131" t="s">
        <v>93</v>
      </c>
      <c r="C16" s="132" t="s">
        <v>1152</v>
      </c>
      <c r="D16" s="131" t="s">
        <v>1153</v>
      </c>
      <c r="E16" s="131" t="s">
        <v>1154</v>
      </c>
      <c r="F16" s="131" t="s">
        <v>1155</v>
      </c>
      <c r="G16" s="131" t="s">
        <v>91</v>
      </c>
      <c r="H16" s="131" t="s">
        <v>1156</v>
      </c>
      <c r="I16" s="142">
        <v>1146</v>
      </c>
      <c r="J16" s="130" t="s">
        <v>20</v>
      </c>
      <c r="K16" s="130" t="s">
        <v>4</v>
      </c>
    </row>
    <row r="17" spans="1:11" ht="16.5" customHeight="1" x14ac:dyDescent="0.25">
      <c r="A17" s="130" t="s">
        <v>183</v>
      </c>
      <c r="B17" s="131" t="s">
        <v>182</v>
      </c>
      <c r="C17" s="132" t="s">
        <v>1157</v>
      </c>
      <c r="D17" s="131" t="s">
        <v>1158</v>
      </c>
      <c r="E17" s="131" t="s">
        <v>1159</v>
      </c>
      <c r="F17" s="131" t="s">
        <v>1160</v>
      </c>
      <c r="G17" s="131" t="s">
        <v>180</v>
      </c>
      <c r="H17" s="131" t="s">
        <v>1161</v>
      </c>
      <c r="I17" s="142">
        <v>113796.02</v>
      </c>
      <c r="J17" s="130" t="s">
        <v>20</v>
      </c>
      <c r="K17" s="130" t="s">
        <v>1109</v>
      </c>
    </row>
    <row r="18" spans="1:11" ht="16.5" customHeight="1" x14ac:dyDescent="0.25">
      <c r="A18" s="130" t="s">
        <v>321</v>
      </c>
      <c r="B18" s="131" t="s">
        <v>174</v>
      </c>
      <c r="C18" s="132" t="s">
        <v>1162</v>
      </c>
      <c r="D18" s="131" t="s">
        <v>1163</v>
      </c>
      <c r="E18" s="131" t="s">
        <v>1164</v>
      </c>
      <c r="F18" s="131" t="s">
        <v>1165</v>
      </c>
      <c r="G18" s="131" t="s">
        <v>319</v>
      </c>
      <c r="H18" s="131" t="s">
        <v>1166</v>
      </c>
      <c r="I18" s="142">
        <v>2285.85</v>
      </c>
      <c r="J18" s="130" t="s">
        <v>20</v>
      </c>
      <c r="K18" s="130" t="s">
        <v>4</v>
      </c>
    </row>
    <row r="19" spans="1:11" ht="16.5" customHeight="1" x14ac:dyDescent="0.25">
      <c r="A19" s="130" t="s">
        <v>75</v>
      </c>
      <c r="B19" s="131" t="s">
        <v>74</v>
      </c>
      <c r="C19" s="132" t="s">
        <v>1167</v>
      </c>
      <c r="D19" s="131" t="s">
        <v>1168</v>
      </c>
      <c r="E19" s="131" t="s">
        <v>1169</v>
      </c>
      <c r="F19" s="131" t="s">
        <v>1170</v>
      </c>
      <c r="G19" s="131" t="s">
        <v>72</v>
      </c>
      <c r="H19" s="131" t="s">
        <v>1171</v>
      </c>
      <c r="I19" s="142">
        <v>2662.54</v>
      </c>
      <c r="J19" s="130" t="s">
        <v>20</v>
      </c>
      <c r="K19" s="130" t="s">
        <v>4</v>
      </c>
    </row>
    <row r="20" spans="1:11" ht="16.5" customHeight="1" x14ac:dyDescent="0.25">
      <c r="A20" s="130" t="s">
        <v>248</v>
      </c>
      <c r="B20" s="131" t="s">
        <v>81</v>
      </c>
      <c r="C20" s="132" t="s">
        <v>1172</v>
      </c>
      <c r="D20" s="131" t="s">
        <v>1173</v>
      </c>
      <c r="E20" s="131" t="s">
        <v>1174</v>
      </c>
      <c r="F20" s="131" t="s">
        <v>1175</v>
      </c>
      <c r="G20" s="131" t="s">
        <v>246</v>
      </c>
      <c r="H20" s="131" t="s">
        <v>1176</v>
      </c>
      <c r="I20" s="142">
        <v>3166.8</v>
      </c>
      <c r="J20" s="130" t="s">
        <v>20</v>
      </c>
      <c r="K20" s="130" t="s">
        <v>4</v>
      </c>
    </row>
    <row r="21" spans="1:11" ht="16.5" customHeight="1" x14ac:dyDescent="0.25">
      <c r="A21" s="130" t="s">
        <v>241</v>
      </c>
      <c r="B21" s="131" t="s">
        <v>240</v>
      </c>
      <c r="C21" s="132" t="s">
        <v>1177</v>
      </c>
      <c r="D21" s="131" t="s">
        <v>1178</v>
      </c>
      <c r="E21" s="131" t="s">
        <v>1179</v>
      </c>
      <c r="F21" s="131" t="s">
        <v>1176</v>
      </c>
      <c r="G21" s="131" t="s">
        <v>238</v>
      </c>
      <c r="H21" s="131" t="s">
        <v>1180</v>
      </c>
      <c r="I21" s="142">
        <v>1518.45</v>
      </c>
      <c r="J21" s="130" t="s">
        <v>20</v>
      </c>
      <c r="K21" s="130" t="s">
        <v>4</v>
      </c>
    </row>
    <row r="22" spans="1:11" ht="16.5" customHeight="1" x14ac:dyDescent="0.25">
      <c r="A22" s="130" t="s">
        <v>404</v>
      </c>
      <c r="B22" s="131" t="s">
        <v>81</v>
      </c>
      <c r="C22" s="132" t="s">
        <v>1181</v>
      </c>
      <c r="D22" s="131" t="s">
        <v>1182</v>
      </c>
      <c r="E22" s="131" t="s">
        <v>1183</v>
      </c>
      <c r="F22" s="131" t="s">
        <v>1184</v>
      </c>
      <c r="G22" s="131" t="s">
        <v>402</v>
      </c>
      <c r="H22" s="131" t="s">
        <v>1185</v>
      </c>
      <c r="I22" s="141">
        <v>828.17</v>
      </c>
      <c r="J22" s="130" t="s">
        <v>20</v>
      </c>
      <c r="K22" s="130" t="s">
        <v>4</v>
      </c>
    </row>
    <row r="23" spans="1:11" ht="16.5" customHeight="1" x14ac:dyDescent="0.25">
      <c r="A23" s="130" t="s">
        <v>82</v>
      </c>
      <c r="B23" s="131" t="s">
        <v>81</v>
      </c>
      <c r="C23" s="132" t="s">
        <v>1186</v>
      </c>
      <c r="D23" s="131" t="s">
        <v>1187</v>
      </c>
      <c r="E23" s="131" t="s">
        <v>1188</v>
      </c>
      <c r="F23" s="131" t="s">
        <v>1189</v>
      </c>
      <c r="G23" s="131" t="s">
        <v>79</v>
      </c>
      <c r="H23" s="131" t="s">
        <v>1190</v>
      </c>
      <c r="I23" s="142">
        <v>2526.46</v>
      </c>
      <c r="J23" s="130" t="s">
        <v>20</v>
      </c>
      <c r="K23" s="130" t="s">
        <v>4</v>
      </c>
    </row>
    <row r="24" spans="1:11" ht="16.5" customHeight="1" x14ac:dyDescent="0.25">
      <c r="A24" s="130" t="s">
        <v>373</v>
      </c>
      <c r="B24" s="131" t="s">
        <v>81</v>
      </c>
      <c r="C24" s="132" t="s">
        <v>1191</v>
      </c>
      <c r="D24" s="131" t="s">
        <v>1168</v>
      </c>
      <c r="E24" s="131" t="s">
        <v>1192</v>
      </c>
      <c r="F24" s="131" t="s">
        <v>1193</v>
      </c>
      <c r="G24" s="131" t="s">
        <v>371</v>
      </c>
      <c r="H24" s="131" t="s">
        <v>1194</v>
      </c>
      <c r="I24" s="142">
        <v>2366.6799999999998</v>
      </c>
      <c r="J24" s="130" t="s">
        <v>20</v>
      </c>
      <c r="K24" s="130" t="s">
        <v>4</v>
      </c>
    </row>
    <row r="25" spans="1:11" ht="16.5" customHeight="1" x14ac:dyDescent="0.25">
      <c r="A25" s="130" t="s">
        <v>387</v>
      </c>
      <c r="B25" s="131" t="s">
        <v>81</v>
      </c>
      <c r="C25" s="132" t="s">
        <v>1195</v>
      </c>
      <c r="D25" s="131" t="s">
        <v>1196</v>
      </c>
      <c r="E25" s="131" t="s">
        <v>1197</v>
      </c>
      <c r="F25" s="131" t="s">
        <v>1140</v>
      </c>
      <c r="G25" s="131" t="s">
        <v>385</v>
      </c>
      <c r="H25" s="131" t="s">
        <v>1141</v>
      </c>
      <c r="I25" s="142">
        <v>1257.75</v>
      </c>
      <c r="J25" s="130" t="s">
        <v>20</v>
      </c>
      <c r="K25" s="130" t="s">
        <v>4</v>
      </c>
    </row>
    <row r="26" spans="1:11" ht="16.5" customHeight="1" x14ac:dyDescent="0.25">
      <c r="A26" s="130" t="s">
        <v>90</v>
      </c>
      <c r="B26" s="131" t="s">
        <v>48</v>
      </c>
      <c r="C26" s="132" t="s">
        <v>1198</v>
      </c>
      <c r="D26" s="131" t="s">
        <v>1199</v>
      </c>
      <c r="E26" s="131" t="s">
        <v>1200</v>
      </c>
      <c r="F26" s="131" t="s">
        <v>1155</v>
      </c>
      <c r="G26" s="131" t="s">
        <v>89</v>
      </c>
      <c r="H26" s="131" t="s">
        <v>1156</v>
      </c>
      <c r="I26" s="142">
        <v>10827.15</v>
      </c>
      <c r="J26" s="130" t="s">
        <v>20</v>
      </c>
      <c r="K26" s="130" t="s">
        <v>5</v>
      </c>
    </row>
    <row r="27" spans="1:11" ht="16.5" customHeight="1" x14ac:dyDescent="0.25">
      <c r="A27" s="130" t="s">
        <v>88</v>
      </c>
      <c r="B27" s="131" t="s">
        <v>48</v>
      </c>
      <c r="C27" s="132" t="s">
        <v>1201</v>
      </c>
      <c r="D27" s="131" t="s">
        <v>1202</v>
      </c>
      <c r="E27" s="131" t="s">
        <v>1203</v>
      </c>
      <c r="F27" s="131" t="s">
        <v>1204</v>
      </c>
      <c r="G27" s="131" t="s">
        <v>86</v>
      </c>
      <c r="H27" s="131" t="s">
        <v>1117</v>
      </c>
      <c r="I27" s="142">
        <v>2898.75</v>
      </c>
      <c r="J27" s="130" t="s">
        <v>20</v>
      </c>
      <c r="K27" s="130" t="s">
        <v>5</v>
      </c>
    </row>
    <row r="28" spans="1:11" ht="16.149999999999999" customHeight="1" x14ac:dyDescent="0.25">
      <c r="A28" s="130" t="s">
        <v>85</v>
      </c>
      <c r="B28" s="131" t="s">
        <v>48</v>
      </c>
      <c r="C28" s="132" t="s">
        <v>1205</v>
      </c>
      <c r="D28" s="131" t="s">
        <v>1206</v>
      </c>
      <c r="E28" s="131" t="s">
        <v>1207</v>
      </c>
      <c r="F28" s="131" t="s">
        <v>1204</v>
      </c>
      <c r="G28" s="131" t="s">
        <v>84</v>
      </c>
      <c r="H28" s="131" t="s">
        <v>1117</v>
      </c>
      <c r="I28" s="142">
        <v>8578.2000000000007</v>
      </c>
      <c r="J28" s="130" t="s">
        <v>20</v>
      </c>
      <c r="K28" s="130" t="s">
        <v>5</v>
      </c>
    </row>
    <row r="29" spans="1:11" ht="16.149999999999999" customHeight="1" x14ac:dyDescent="0.25">
      <c r="A29" s="130" t="s">
        <v>196</v>
      </c>
      <c r="B29" s="131" t="s">
        <v>24</v>
      </c>
      <c r="C29" s="132" t="s">
        <v>1208</v>
      </c>
      <c r="D29" s="131" t="s">
        <v>1209</v>
      </c>
      <c r="E29" s="131" t="s">
        <v>1210</v>
      </c>
      <c r="F29" s="131" t="s">
        <v>1211</v>
      </c>
      <c r="G29" s="131" t="s">
        <v>194</v>
      </c>
      <c r="H29" s="131" t="s">
        <v>1212</v>
      </c>
      <c r="I29" s="142">
        <v>844.48</v>
      </c>
      <c r="J29" s="130" t="s">
        <v>20</v>
      </c>
      <c r="K29" s="130" t="s">
        <v>5</v>
      </c>
    </row>
    <row r="30" spans="1:11" ht="16.5" customHeight="1" x14ac:dyDescent="0.25">
      <c r="A30" s="130" t="s">
        <v>165</v>
      </c>
      <c r="B30" s="131" t="s">
        <v>33</v>
      </c>
      <c r="C30" s="132" t="s">
        <v>1110</v>
      </c>
      <c r="D30" s="131" t="s">
        <v>1115</v>
      </c>
      <c r="E30" s="131" t="s">
        <v>1213</v>
      </c>
      <c r="F30" s="131" t="s">
        <v>1214</v>
      </c>
      <c r="G30" s="131" t="s">
        <v>164</v>
      </c>
      <c r="H30" s="131" t="s">
        <v>1113</v>
      </c>
      <c r="I30" s="142">
        <v>7866</v>
      </c>
      <c r="J30" s="130" t="s">
        <v>20</v>
      </c>
      <c r="K30" s="130" t="s">
        <v>4</v>
      </c>
    </row>
    <row r="31" spans="1:11" ht="16.5" customHeight="1" x14ac:dyDescent="0.25">
      <c r="A31" s="130" t="s">
        <v>155</v>
      </c>
      <c r="B31" s="131" t="s">
        <v>33</v>
      </c>
      <c r="C31" s="132" t="s">
        <v>1215</v>
      </c>
      <c r="D31" s="131" t="s">
        <v>1216</v>
      </c>
      <c r="E31" s="131" t="s">
        <v>1217</v>
      </c>
      <c r="F31" s="131" t="s">
        <v>1218</v>
      </c>
      <c r="G31" s="131" t="s">
        <v>153</v>
      </c>
      <c r="H31" s="131" t="s">
        <v>1219</v>
      </c>
      <c r="I31" s="142">
        <v>5217.25</v>
      </c>
      <c r="J31" s="130" t="s">
        <v>20</v>
      </c>
      <c r="K31" s="130" t="s">
        <v>4</v>
      </c>
    </row>
    <row r="32" spans="1:11" ht="16.5" customHeight="1" x14ac:dyDescent="0.25">
      <c r="A32" s="130" t="s">
        <v>368</v>
      </c>
      <c r="B32" s="131" t="s">
        <v>33</v>
      </c>
      <c r="C32" s="132" t="s">
        <v>1110</v>
      </c>
      <c r="D32" s="131" t="s">
        <v>1115</v>
      </c>
      <c r="E32" s="131" t="s">
        <v>1220</v>
      </c>
      <c r="F32" s="131" t="s">
        <v>1221</v>
      </c>
      <c r="G32" s="131" t="s">
        <v>367</v>
      </c>
      <c r="H32" s="131" t="s">
        <v>1222</v>
      </c>
      <c r="I32" s="142">
        <v>6471</v>
      </c>
      <c r="J32" s="130" t="s">
        <v>20</v>
      </c>
      <c r="K32" s="130" t="s">
        <v>5</v>
      </c>
    </row>
    <row r="33" spans="1:11" ht="16.5" customHeight="1" x14ac:dyDescent="0.25">
      <c r="A33" s="130" t="s">
        <v>302</v>
      </c>
      <c r="B33" s="131" t="s">
        <v>29</v>
      </c>
      <c r="C33" s="132" t="s">
        <v>1110</v>
      </c>
      <c r="D33" s="131" t="s">
        <v>1115</v>
      </c>
      <c r="E33" s="131" t="s">
        <v>1223</v>
      </c>
      <c r="F33" s="131" t="s">
        <v>1224</v>
      </c>
      <c r="G33" s="131" t="s">
        <v>301</v>
      </c>
      <c r="H33" s="131" t="s">
        <v>1225</v>
      </c>
      <c r="I33" s="142">
        <v>6981.75</v>
      </c>
      <c r="J33" s="130" t="s">
        <v>20</v>
      </c>
      <c r="K33" s="130" t="s">
        <v>5</v>
      </c>
    </row>
    <row r="34" spans="1:11" ht="16.5" customHeight="1" x14ac:dyDescent="0.25">
      <c r="A34" s="130" t="s">
        <v>125</v>
      </c>
      <c r="B34" s="131" t="s">
        <v>124</v>
      </c>
      <c r="C34" s="132" t="s">
        <v>1110</v>
      </c>
      <c r="D34" s="131" t="s">
        <v>1111</v>
      </c>
      <c r="E34" s="131" t="s">
        <v>1226</v>
      </c>
      <c r="F34" s="131" t="s">
        <v>1227</v>
      </c>
      <c r="G34" s="131" t="s">
        <v>123</v>
      </c>
      <c r="H34" s="131" t="s">
        <v>1228</v>
      </c>
      <c r="I34" s="142">
        <v>5102.8599999999997</v>
      </c>
      <c r="J34" s="130" t="s">
        <v>20</v>
      </c>
      <c r="K34" s="130" t="s">
        <v>5</v>
      </c>
    </row>
    <row r="35" spans="1:11" ht="16.5" customHeight="1" x14ac:dyDescent="0.25">
      <c r="A35" s="130" t="s">
        <v>280</v>
      </c>
      <c r="B35" s="131" t="s">
        <v>24</v>
      </c>
      <c r="C35" s="132" t="s">
        <v>1229</v>
      </c>
      <c r="D35" s="131" t="s">
        <v>1230</v>
      </c>
      <c r="E35" s="131" t="s">
        <v>1231</v>
      </c>
      <c r="F35" s="131" t="s">
        <v>1232</v>
      </c>
      <c r="G35" s="131" t="s">
        <v>278</v>
      </c>
      <c r="H35" s="131" t="s">
        <v>1233</v>
      </c>
      <c r="I35" s="142">
        <v>1828.43</v>
      </c>
      <c r="J35" s="130" t="s">
        <v>20</v>
      </c>
      <c r="K35" s="130" t="s">
        <v>5</v>
      </c>
    </row>
    <row r="36" spans="1:11" ht="16.5" customHeight="1" x14ac:dyDescent="0.25">
      <c r="A36" s="130" t="s">
        <v>59</v>
      </c>
      <c r="B36" s="131" t="s">
        <v>24</v>
      </c>
      <c r="C36" s="132" t="s">
        <v>1234</v>
      </c>
      <c r="D36" s="131" t="s">
        <v>1235</v>
      </c>
      <c r="E36" s="131" t="s">
        <v>1236</v>
      </c>
      <c r="F36" s="131" t="s">
        <v>1237</v>
      </c>
      <c r="G36" s="131" t="s">
        <v>340</v>
      </c>
      <c r="H36" s="131" t="s">
        <v>1238</v>
      </c>
      <c r="I36" s="142">
        <v>1587.89</v>
      </c>
      <c r="J36" s="130" t="s">
        <v>20</v>
      </c>
      <c r="K36" s="130" t="s">
        <v>5</v>
      </c>
    </row>
    <row r="37" spans="1:11" ht="16.5" customHeight="1" x14ac:dyDescent="0.25">
      <c r="A37" s="130" t="s">
        <v>59</v>
      </c>
      <c r="B37" s="131" t="s">
        <v>24</v>
      </c>
      <c r="C37" s="132" t="s">
        <v>1234</v>
      </c>
      <c r="D37" s="131" t="s">
        <v>1239</v>
      </c>
      <c r="E37" s="131" t="s">
        <v>1240</v>
      </c>
      <c r="F37" s="131" t="s">
        <v>1241</v>
      </c>
      <c r="G37" s="131">
        <v>15352789</v>
      </c>
      <c r="H37" s="131" t="s">
        <v>1242</v>
      </c>
      <c r="I37" s="142">
        <v>8461.2000000000007</v>
      </c>
      <c r="J37" s="130" t="s">
        <v>20</v>
      </c>
      <c r="K37" s="130" t="s">
        <v>5</v>
      </c>
    </row>
    <row r="38" spans="1:11" ht="16.5" customHeight="1" x14ac:dyDescent="0.25">
      <c r="A38" s="130" t="s">
        <v>25</v>
      </c>
      <c r="B38" s="131" t="s">
        <v>24</v>
      </c>
      <c r="C38" s="132" t="s">
        <v>1243</v>
      </c>
      <c r="D38" s="131" t="s">
        <v>1244</v>
      </c>
      <c r="E38" s="131" t="s">
        <v>1245</v>
      </c>
      <c r="F38" s="131" t="s">
        <v>1246</v>
      </c>
      <c r="G38" s="131" t="s">
        <v>188</v>
      </c>
      <c r="H38" s="131" t="s">
        <v>1247</v>
      </c>
      <c r="I38" s="142">
        <v>5322.08</v>
      </c>
      <c r="J38" s="130" t="s">
        <v>20</v>
      </c>
      <c r="K38" s="130" t="s">
        <v>5</v>
      </c>
    </row>
    <row r="39" spans="1:11" ht="16.5" customHeight="1" x14ac:dyDescent="0.25">
      <c r="A39" s="130" t="s">
        <v>25</v>
      </c>
      <c r="B39" s="131" t="s">
        <v>24</v>
      </c>
      <c r="C39" s="132" t="s">
        <v>1243</v>
      </c>
      <c r="D39" s="131" t="s">
        <v>1248</v>
      </c>
      <c r="E39" s="131" t="s">
        <v>1249</v>
      </c>
      <c r="F39" s="131" t="s">
        <v>1250</v>
      </c>
      <c r="G39" s="131" t="s">
        <v>21</v>
      </c>
      <c r="H39" s="131" t="s">
        <v>1250</v>
      </c>
      <c r="I39" s="142">
        <v>6499.32</v>
      </c>
      <c r="J39" s="130" t="s">
        <v>20</v>
      </c>
      <c r="K39" s="130" t="s">
        <v>5</v>
      </c>
    </row>
    <row r="40" spans="1:11" ht="16.5" customHeight="1" x14ac:dyDescent="0.25">
      <c r="A40" s="130" t="s">
        <v>214</v>
      </c>
      <c r="B40" s="131" t="s">
        <v>24</v>
      </c>
      <c r="C40" s="132" t="s">
        <v>1251</v>
      </c>
      <c r="D40" s="131" t="s">
        <v>1252</v>
      </c>
      <c r="E40" s="131" t="s">
        <v>1253</v>
      </c>
      <c r="F40" s="131" t="s">
        <v>1145</v>
      </c>
      <c r="G40" s="131" t="s">
        <v>213</v>
      </c>
      <c r="H40" s="131" t="s">
        <v>1146</v>
      </c>
      <c r="I40" s="142">
        <v>6294</v>
      </c>
      <c r="J40" s="130" t="s">
        <v>20</v>
      </c>
      <c r="K40" s="130" t="s">
        <v>5</v>
      </c>
    </row>
    <row r="41" spans="1:11" ht="16.5" customHeight="1" x14ac:dyDescent="0.25">
      <c r="A41" s="130" t="s">
        <v>56</v>
      </c>
      <c r="B41" s="131" t="s">
        <v>48</v>
      </c>
      <c r="C41" s="132" t="s">
        <v>1198</v>
      </c>
      <c r="D41" s="131" t="s">
        <v>1254</v>
      </c>
      <c r="E41" s="131" t="s">
        <v>1255</v>
      </c>
      <c r="F41" s="131" t="s">
        <v>1256</v>
      </c>
      <c r="G41" s="131" t="s">
        <v>54</v>
      </c>
      <c r="H41" s="131" t="s">
        <v>1257</v>
      </c>
      <c r="I41" s="142">
        <v>3260.25</v>
      </c>
      <c r="J41" s="130" t="s">
        <v>20</v>
      </c>
      <c r="K41" s="130" t="s">
        <v>5</v>
      </c>
    </row>
    <row r="42" spans="1:11" ht="16.5" customHeight="1" x14ac:dyDescent="0.25">
      <c r="A42" s="130" t="s">
        <v>49</v>
      </c>
      <c r="B42" s="131" t="s">
        <v>48</v>
      </c>
      <c r="C42" s="132" t="s">
        <v>1258</v>
      </c>
      <c r="D42" s="131" t="s">
        <v>1259</v>
      </c>
      <c r="E42" s="131" t="s">
        <v>1260</v>
      </c>
      <c r="F42" s="131" t="s">
        <v>1261</v>
      </c>
      <c r="G42" s="131" t="s">
        <v>46</v>
      </c>
      <c r="H42" s="131" t="s">
        <v>1262</v>
      </c>
      <c r="I42" s="142">
        <v>936.7</v>
      </c>
      <c r="J42" s="130" t="s">
        <v>20</v>
      </c>
      <c r="K42" s="130" t="s">
        <v>5</v>
      </c>
    </row>
    <row r="43" spans="1:11" ht="16.5" customHeight="1" x14ac:dyDescent="0.25">
      <c r="A43" s="130" t="s">
        <v>353</v>
      </c>
      <c r="B43" s="131" t="s">
        <v>258</v>
      </c>
      <c r="C43" s="132" t="s">
        <v>1263</v>
      </c>
      <c r="D43" s="131" t="s">
        <v>1264</v>
      </c>
      <c r="E43" s="131" t="s">
        <v>1265</v>
      </c>
      <c r="F43" s="131" t="s">
        <v>1266</v>
      </c>
      <c r="G43" s="131" t="s">
        <v>352</v>
      </c>
      <c r="H43" s="131" t="s">
        <v>1267</v>
      </c>
      <c r="I43" s="142">
        <v>234650</v>
      </c>
      <c r="J43" s="130" t="s">
        <v>20</v>
      </c>
      <c r="K43" s="130" t="s">
        <v>5</v>
      </c>
    </row>
    <row r="44" spans="1:11" ht="16.5" customHeight="1" x14ac:dyDescent="0.25">
      <c r="A44" s="130" t="s">
        <v>107</v>
      </c>
      <c r="B44" s="131" t="s">
        <v>1268</v>
      </c>
      <c r="C44" s="131" t="s">
        <v>1269</v>
      </c>
      <c r="D44" s="131" t="s">
        <v>1270</v>
      </c>
      <c r="E44" s="131" t="s">
        <v>1271</v>
      </c>
      <c r="F44" s="131" t="s">
        <v>1272</v>
      </c>
      <c r="G44" s="131" t="s">
        <v>104</v>
      </c>
      <c r="H44" s="131" t="s">
        <v>1273</v>
      </c>
      <c r="I44" s="142">
        <v>2999.59</v>
      </c>
      <c r="J44" s="130" t="s">
        <v>20</v>
      </c>
      <c r="K44" s="130" t="s">
        <v>5</v>
      </c>
    </row>
    <row r="45" spans="1:11" ht="16.5" customHeight="1" x14ac:dyDescent="0.25">
      <c r="A45" s="130" t="s">
        <v>118</v>
      </c>
      <c r="B45" s="131" t="s">
        <v>24</v>
      </c>
      <c r="C45" s="132" t="s">
        <v>1274</v>
      </c>
      <c r="D45" s="131" t="s">
        <v>1252</v>
      </c>
      <c r="E45" s="131" t="s">
        <v>1275</v>
      </c>
      <c r="F45" s="131" t="s">
        <v>1276</v>
      </c>
      <c r="G45" s="131" t="s">
        <v>117</v>
      </c>
      <c r="H45" s="131" t="s">
        <v>1277</v>
      </c>
      <c r="I45" s="142">
        <v>7770</v>
      </c>
      <c r="J45" s="130" t="s">
        <v>20</v>
      </c>
      <c r="K45" s="130" t="s">
        <v>5</v>
      </c>
    </row>
    <row r="46" spans="1:11" ht="16.5" customHeight="1" x14ac:dyDescent="0.25">
      <c r="A46" s="130" t="s">
        <v>116</v>
      </c>
      <c r="B46" s="131" t="s">
        <v>24</v>
      </c>
      <c r="C46" s="132" t="s">
        <v>1278</v>
      </c>
      <c r="D46" s="131" t="s">
        <v>1279</v>
      </c>
      <c r="E46" s="131" t="s">
        <v>1275</v>
      </c>
      <c r="F46" s="131" t="s">
        <v>1276</v>
      </c>
      <c r="G46" s="131" t="s">
        <v>114</v>
      </c>
      <c r="H46" s="131" t="s">
        <v>1277</v>
      </c>
      <c r="I46" s="142">
        <v>7284.37</v>
      </c>
      <c r="J46" s="130" t="s">
        <v>20</v>
      </c>
      <c r="K46" s="130" t="s">
        <v>5</v>
      </c>
    </row>
    <row r="47" spans="1:11" ht="16.5" customHeight="1" x14ac:dyDescent="0.25">
      <c r="A47" s="130" t="s">
        <v>113</v>
      </c>
      <c r="B47" s="131" t="s">
        <v>24</v>
      </c>
      <c r="C47" s="132" t="s">
        <v>1280</v>
      </c>
      <c r="D47" s="131" t="s">
        <v>1254</v>
      </c>
      <c r="E47" s="131" t="s">
        <v>1275</v>
      </c>
      <c r="F47" s="131" t="s">
        <v>1276</v>
      </c>
      <c r="G47" s="131" t="s">
        <v>111</v>
      </c>
      <c r="H47" s="131" t="s">
        <v>1277</v>
      </c>
      <c r="I47" s="142">
        <v>3399.37</v>
      </c>
      <c r="J47" s="130" t="s">
        <v>20</v>
      </c>
      <c r="K47" s="130" t="s">
        <v>5</v>
      </c>
    </row>
    <row r="48" spans="1:11" ht="16.5" customHeight="1" x14ac:dyDescent="0.25">
      <c r="A48" s="130" t="s">
        <v>397</v>
      </c>
      <c r="B48" s="131" t="s">
        <v>24</v>
      </c>
      <c r="C48" s="132" t="s">
        <v>1281</v>
      </c>
      <c r="D48" s="131" t="s">
        <v>1163</v>
      </c>
      <c r="E48" s="131" t="s">
        <v>1282</v>
      </c>
      <c r="F48" s="131" t="s">
        <v>1283</v>
      </c>
      <c r="G48" s="131" t="s">
        <v>395</v>
      </c>
      <c r="H48" s="131" t="s">
        <v>1284</v>
      </c>
      <c r="I48" s="142">
        <v>1892.6</v>
      </c>
      <c r="J48" s="130" t="s">
        <v>20</v>
      </c>
      <c r="K48" s="130" t="s">
        <v>5</v>
      </c>
    </row>
    <row r="49" spans="1:11" ht="16.5" customHeight="1" x14ac:dyDescent="0.25">
      <c r="A49" s="130" t="s">
        <v>332</v>
      </c>
      <c r="B49" s="131" t="s">
        <v>24</v>
      </c>
      <c r="C49" s="132" t="s">
        <v>1229</v>
      </c>
      <c r="D49" s="131" t="s">
        <v>1285</v>
      </c>
      <c r="E49" s="131" t="s">
        <v>1286</v>
      </c>
      <c r="F49" s="131" t="s">
        <v>1287</v>
      </c>
      <c r="G49" s="131" t="s">
        <v>331</v>
      </c>
      <c r="H49" s="131" t="s">
        <v>1288</v>
      </c>
      <c r="I49" s="142">
        <v>3060.98</v>
      </c>
      <c r="J49" s="130" t="s">
        <v>20</v>
      </c>
      <c r="K49" s="130" t="s">
        <v>5</v>
      </c>
    </row>
    <row r="50" spans="1:11" ht="16.5" customHeight="1" x14ac:dyDescent="0.25">
      <c r="A50" s="130" t="s">
        <v>310</v>
      </c>
      <c r="B50" s="131" t="s">
        <v>24</v>
      </c>
      <c r="C50" s="132" t="s">
        <v>1110</v>
      </c>
      <c r="D50" s="131" t="s">
        <v>1111</v>
      </c>
      <c r="E50" s="131" t="s">
        <v>1289</v>
      </c>
      <c r="F50" s="131" t="s">
        <v>1290</v>
      </c>
      <c r="G50" s="131" t="s">
        <v>1291</v>
      </c>
      <c r="H50" s="131" t="s">
        <v>1292</v>
      </c>
      <c r="I50" s="142">
        <v>4249.93</v>
      </c>
      <c r="J50" s="130" t="s">
        <v>20</v>
      </c>
      <c r="K50" s="130" t="s">
        <v>5</v>
      </c>
    </row>
    <row r="51" spans="1:11" ht="16.5" customHeight="1" x14ac:dyDescent="0.25">
      <c r="A51" s="130" t="s">
        <v>310</v>
      </c>
      <c r="B51" s="131" t="s">
        <v>24</v>
      </c>
      <c r="C51" s="132" t="s">
        <v>1110</v>
      </c>
      <c r="D51" s="131" t="s">
        <v>1115</v>
      </c>
      <c r="E51" s="131" t="s">
        <v>1289</v>
      </c>
      <c r="F51" s="131" t="s">
        <v>1290</v>
      </c>
      <c r="G51" s="131" t="s">
        <v>309</v>
      </c>
      <c r="H51" s="131" t="s">
        <v>1290</v>
      </c>
      <c r="I51" s="142">
        <v>7083.22</v>
      </c>
      <c r="J51" s="130" t="s">
        <v>20</v>
      </c>
      <c r="K51" s="130" t="s">
        <v>5</v>
      </c>
    </row>
    <row r="52" spans="1:11" ht="16.5" customHeight="1" x14ac:dyDescent="0.25">
      <c r="A52" s="130" t="s">
        <v>310</v>
      </c>
      <c r="B52" s="131" t="s">
        <v>24</v>
      </c>
      <c r="C52" s="132" t="s">
        <v>1110</v>
      </c>
      <c r="D52" s="131" t="s">
        <v>1293</v>
      </c>
      <c r="E52" s="131" t="s">
        <v>1289</v>
      </c>
      <c r="F52" s="131" t="s">
        <v>1287</v>
      </c>
      <c r="G52" s="131" t="s">
        <v>333</v>
      </c>
      <c r="H52" s="131" t="s">
        <v>1290</v>
      </c>
      <c r="I52" s="142">
        <v>18416.38</v>
      </c>
      <c r="J52" s="130" t="s">
        <v>20</v>
      </c>
      <c r="K52" s="130" t="s">
        <v>5</v>
      </c>
    </row>
    <row r="53" spans="1:11" ht="16.5" customHeight="1" x14ac:dyDescent="0.25">
      <c r="A53" s="130" t="s">
        <v>335</v>
      </c>
      <c r="B53" s="131" t="s">
        <v>24</v>
      </c>
      <c r="C53" s="132" t="s">
        <v>1294</v>
      </c>
      <c r="D53" s="131" t="s">
        <v>1295</v>
      </c>
      <c r="E53" s="131" t="s">
        <v>1286</v>
      </c>
      <c r="F53" s="131" t="s">
        <v>1287</v>
      </c>
      <c r="G53" s="131" t="s">
        <v>333</v>
      </c>
      <c r="H53" s="131" t="s">
        <v>1288</v>
      </c>
      <c r="I53" s="142">
        <v>5366.19</v>
      </c>
      <c r="J53" s="130" t="s">
        <v>20</v>
      </c>
      <c r="K53" s="130" t="s">
        <v>5</v>
      </c>
    </row>
    <row r="54" spans="1:11" ht="16.5" customHeight="1" x14ac:dyDescent="0.25">
      <c r="A54" s="130" t="s">
        <v>78</v>
      </c>
      <c r="B54" s="131" t="s">
        <v>29</v>
      </c>
      <c r="C54" s="132" t="s">
        <v>1274</v>
      </c>
      <c r="D54" s="131" t="s">
        <v>1296</v>
      </c>
      <c r="E54" s="131" t="s">
        <v>1297</v>
      </c>
      <c r="F54" s="131" t="s">
        <v>1189</v>
      </c>
      <c r="G54" s="131" t="s">
        <v>76</v>
      </c>
      <c r="H54" s="131" t="s">
        <v>1190</v>
      </c>
      <c r="I54" s="142">
        <v>7562.12</v>
      </c>
      <c r="J54" s="130" t="s">
        <v>20</v>
      </c>
      <c r="K54" s="130" t="s">
        <v>4</v>
      </c>
    </row>
    <row r="55" spans="1:11" ht="16.5" customHeight="1" x14ac:dyDescent="0.25">
      <c r="A55" s="130" t="s">
        <v>40</v>
      </c>
      <c r="B55" s="131" t="s">
        <v>29</v>
      </c>
      <c r="C55" s="132" t="s">
        <v>1110</v>
      </c>
      <c r="D55" s="131" t="s">
        <v>1115</v>
      </c>
      <c r="E55" s="131" t="s">
        <v>1298</v>
      </c>
      <c r="F55" s="131" t="s">
        <v>1299</v>
      </c>
      <c r="G55" s="131" t="s">
        <v>38</v>
      </c>
      <c r="H55" s="131" t="s">
        <v>1300</v>
      </c>
      <c r="I55" s="142">
        <v>8685</v>
      </c>
      <c r="J55" s="130" t="s">
        <v>20</v>
      </c>
      <c r="K55" s="130" t="s">
        <v>5</v>
      </c>
    </row>
    <row r="56" spans="1:11" ht="16.5" customHeight="1" x14ac:dyDescent="0.25">
      <c r="A56" s="130" t="s">
        <v>250</v>
      </c>
      <c r="B56" s="131" t="s">
        <v>33</v>
      </c>
      <c r="C56" s="132" t="s">
        <v>1201</v>
      </c>
      <c r="D56" s="131" t="s">
        <v>1301</v>
      </c>
      <c r="E56" s="131" t="s">
        <v>1302</v>
      </c>
      <c r="F56" s="131" t="s">
        <v>1303</v>
      </c>
      <c r="G56" s="131" t="s">
        <v>249</v>
      </c>
      <c r="H56" s="131" t="s">
        <v>1304</v>
      </c>
      <c r="I56" s="142">
        <v>1528.5</v>
      </c>
      <c r="J56" s="130" t="s">
        <v>20</v>
      </c>
      <c r="K56" s="130" t="s">
        <v>5</v>
      </c>
    </row>
    <row r="57" spans="1:11" ht="16.149999999999999" customHeight="1" x14ac:dyDescent="0.25">
      <c r="A57" s="130" t="s">
        <v>177</v>
      </c>
      <c r="B57" s="131" t="s">
        <v>33</v>
      </c>
      <c r="C57" s="132" t="s">
        <v>1234</v>
      </c>
      <c r="D57" s="131" t="s">
        <v>1305</v>
      </c>
      <c r="E57" s="131" t="s">
        <v>1306</v>
      </c>
      <c r="F57" s="131" t="s">
        <v>1307</v>
      </c>
      <c r="G57" s="131" t="s">
        <v>176</v>
      </c>
      <c r="H57" s="131" t="s">
        <v>1308</v>
      </c>
      <c r="I57" s="142">
        <v>8175.71</v>
      </c>
      <c r="J57" s="130" t="s">
        <v>20</v>
      </c>
      <c r="K57" s="130" t="s">
        <v>5</v>
      </c>
    </row>
    <row r="58" spans="1:11" ht="16.149999999999999" customHeight="1" x14ac:dyDescent="0.25">
      <c r="A58" s="130" t="s">
        <v>71</v>
      </c>
      <c r="B58" s="131" t="s">
        <v>33</v>
      </c>
      <c r="C58" s="132" t="s">
        <v>1309</v>
      </c>
      <c r="D58" s="131" t="s">
        <v>1301</v>
      </c>
      <c r="E58" s="131" t="s">
        <v>1310</v>
      </c>
      <c r="F58" s="131" t="s">
        <v>1311</v>
      </c>
      <c r="G58" s="131" t="s">
        <v>69</v>
      </c>
      <c r="H58" s="131" t="s">
        <v>1312</v>
      </c>
      <c r="I58" s="142">
        <v>1954.5</v>
      </c>
      <c r="J58" s="130" t="s">
        <v>20</v>
      </c>
      <c r="K58" s="130" t="s">
        <v>4</v>
      </c>
    </row>
    <row r="59" spans="1:11" ht="16.5" customHeight="1" x14ac:dyDescent="0.25">
      <c r="A59" s="130" t="s">
        <v>37</v>
      </c>
      <c r="B59" s="131" t="s">
        <v>33</v>
      </c>
      <c r="C59" s="132" t="s">
        <v>1234</v>
      </c>
      <c r="D59" s="131" t="s">
        <v>1239</v>
      </c>
      <c r="E59" s="131" t="s">
        <v>1313</v>
      </c>
      <c r="F59" s="131" t="s">
        <v>1314</v>
      </c>
      <c r="G59" s="131" t="s">
        <v>35</v>
      </c>
      <c r="H59" s="131" t="s">
        <v>1315</v>
      </c>
      <c r="I59" s="142">
        <v>8586.6</v>
      </c>
      <c r="J59" s="130" t="s">
        <v>20</v>
      </c>
      <c r="K59" s="130" t="s">
        <v>5</v>
      </c>
    </row>
    <row r="60" spans="1:11" ht="16.5" customHeight="1" x14ac:dyDescent="0.25">
      <c r="A60" s="130" t="s">
        <v>68</v>
      </c>
      <c r="B60" s="131" t="s">
        <v>24</v>
      </c>
      <c r="C60" s="132" t="s">
        <v>1263</v>
      </c>
      <c r="D60" s="131" t="s">
        <v>1316</v>
      </c>
      <c r="E60" s="131" t="s">
        <v>1317</v>
      </c>
      <c r="F60" s="131" t="s">
        <v>1318</v>
      </c>
      <c r="G60" s="131" t="s">
        <v>157</v>
      </c>
      <c r="H60" s="131" t="s">
        <v>1319</v>
      </c>
      <c r="I60" s="142">
        <v>5982.9</v>
      </c>
      <c r="J60" s="130" t="s">
        <v>20</v>
      </c>
      <c r="K60" s="130" t="s">
        <v>5</v>
      </c>
    </row>
    <row r="61" spans="1:11" ht="16.5" customHeight="1" x14ac:dyDescent="0.25">
      <c r="A61" s="130" t="s">
        <v>68</v>
      </c>
      <c r="B61" s="131" t="s">
        <v>24</v>
      </c>
      <c r="C61" s="132" t="s">
        <v>1263</v>
      </c>
      <c r="D61" s="131" t="s">
        <v>1320</v>
      </c>
      <c r="E61" s="131" t="s">
        <v>1321</v>
      </c>
      <c r="F61" s="131" t="s">
        <v>1204</v>
      </c>
      <c r="G61" s="131">
        <v>15342202</v>
      </c>
      <c r="H61" s="131" t="s">
        <v>1117</v>
      </c>
      <c r="I61" s="142">
        <v>8412.08</v>
      </c>
      <c r="J61" s="130" t="s">
        <v>20</v>
      </c>
      <c r="K61" s="130" t="s">
        <v>5</v>
      </c>
    </row>
    <row r="62" spans="1:11" ht="16.5" customHeight="1" x14ac:dyDescent="0.25">
      <c r="A62" s="130" t="s">
        <v>68</v>
      </c>
      <c r="B62" s="131" t="s">
        <v>24</v>
      </c>
      <c r="C62" s="132" t="s">
        <v>1263</v>
      </c>
      <c r="D62" s="131" t="s">
        <v>1322</v>
      </c>
      <c r="E62" s="131" t="s">
        <v>1323</v>
      </c>
      <c r="F62" s="131" t="s">
        <v>1324</v>
      </c>
      <c r="G62" s="131">
        <v>15347478</v>
      </c>
      <c r="H62" s="131" t="s">
        <v>1325</v>
      </c>
      <c r="I62" s="142">
        <v>17076.919999999998</v>
      </c>
      <c r="J62" s="130" t="s">
        <v>20</v>
      </c>
      <c r="K62" s="130" t="s">
        <v>5</v>
      </c>
    </row>
    <row r="63" spans="1:11" ht="16.5" customHeight="1" x14ac:dyDescent="0.25">
      <c r="A63" s="130" t="s">
        <v>266</v>
      </c>
      <c r="B63" s="131" t="s">
        <v>265</v>
      </c>
      <c r="C63" s="132" t="s">
        <v>1110</v>
      </c>
      <c r="D63" s="131" t="s">
        <v>1115</v>
      </c>
      <c r="E63" s="131" t="s">
        <v>1326</v>
      </c>
      <c r="F63" s="131" t="s">
        <v>1327</v>
      </c>
      <c r="G63" s="131" t="s">
        <v>264</v>
      </c>
      <c r="H63" s="131" t="s">
        <v>1328</v>
      </c>
      <c r="I63" s="142">
        <v>6562.35</v>
      </c>
      <c r="J63" s="130" t="s">
        <v>20</v>
      </c>
      <c r="K63" s="130" t="s">
        <v>4</v>
      </c>
    </row>
    <row r="64" spans="1:11" ht="16.5" customHeight="1" x14ac:dyDescent="0.25">
      <c r="A64" s="130" t="s">
        <v>202</v>
      </c>
      <c r="B64" s="131" t="s">
        <v>33</v>
      </c>
      <c r="C64" s="132" t="s">
        <v>1251</v>
      </c>
      <c r="D64" s="131" t="s">
        <v>1252</v>
      </c>
      <c r="E64" s="131" t="s">
        <v>1120</v>
      </c>
      <c r="F64" s="131" t="s">
        <v>1329</v>
      </c>
      <c r="G64" s="131" t="s">
        <v>201</v>
      </c>
      <c r="H64" s="131" t="s">
        <v>1330</v>
      </c>
      <c r="I64" s="142">
        <v>6090</v>
      </c>
      <c r="J64" s="130" t="s">
        <v>20</v>
      </c>
      <c r="K64" s="130" t="s">
        <v>5</v>
      </c>
    </row>
    <row r="65" spans="1:11" ht="16.5" customHeight="1" x14ac:dyDescent="0.25">
      <c r="A65" s="130" t="s">
        <v>53</v>
      </c>
      <c r="B65" s="131" t="s">
        <v>24</v>
      </c>
      <c r="C65" s="132" t="s">
        <v>1205</v>
      </c>
      <c r="D65" s="131" t="s">
        <v>1331</v>
      </c>
      <c r="E65" s="131" t="s">
        <v>1332</v>
      </c>
      <c r="F65" s="131" t="s">
        <v>1256</v>
      </c>
      <c r="G65" s="131" t="s">
        <v>50</v>
      </c>
      <c r="H65" s="131" t="s">
        <v>1257</v>
      </c>
      <c r="I65" s="142">
        <v>3947.88</v>
      </c>
      <c r="J65" s="130" t="s">
        <v>20</v>
      </c>
      <c r="K65" s="130" t="s">
        <v>5</v>
      </c>
    </row>
    <row r="66" spans="1:11" ht="16.5" customHeight="1" x14ac:dyDescent="0.25">
      <c r="A66" s="130" t="s">
        <v>345</v>
      </c>
      <c r="B66" s="131" t="s">
        <v>24</v>
      </c>
      <c r="C66" s="132" t="s">
        <v>1274</v>
      </c>
      <c r="D66" s="131" t="s">
        <v>1333</v>
      </c>
      <c r="E66" s="131" t="s">
        <v>1236</v>
      </c>
      <c r="F66" s="131" t="s">
        <v>1237</v>
      </c>
      <c r="G66" s="131" t="s">
        <v>344</v>
      </c>
      <c r="H66" s="131" t="s">
        <v>1238</v>
      </c>
      <c r="I66" s="142">
        <v>2948.85</v>
      </c>
      <c r="J66" s="130" t="s">
        <v>20</v>
      </c>
      <c r="K66" s="130" t="s">
        <v>5</v>
      </c>
    </row>
    <row r="67" spans="1:11" ht="16.5" customHeight="1" x14ac:dyDescent="0.25">
      <c r="A67" s="130" t="s">
        <v>286</v>
      </c>
      <c r="B67" s="131" t="s">
        <v>93</v>
      </c>
      <c r="C67" s="132" t="s">
        <v>1334</v>
      </c>
      <c r="D67" s="131" t="s">
        <v>1335</v>
      </c>
      <c r="E67" s="131" t="s">
        <v>1231</v>
      </c>
      <c r="F67" s="131" t="s">
        <v>1232</v>
      </c>
      <c r="G67" s="131" t="s">
        <v>284</v>
      </c>
      <c r="H67" s="131" t="s">
        <v>1233</v>
      </c>
      <c r="I67" s="141">
        <v>359.54</v>
      </c>
      <c r="J67" s="130" t="s">
        <v>20</v>
      </c>
      <c r="K67" s="130" t="s">
        <v>4</v>
      </c>
    </row>
    <row r="68" spans="1:11" ht="16.5" customHeight="1" x14ac:dyDescent="0.25">
      <c r="A68" s="130" t="s">
        <v>399</v>
      </c>
      <c r="B68" s="131" t="s">
        <v>24</v>
      </c>
      <c r="C68" s="132" t="s">
        <v>1110</v>
      </c>
      <c r="D68" s="131" t="s">
        <v>1336</v>
      </c>
      <c r="E68" s="131" t="s">
        <v>1282</v>
      </c>
      <c r="F68" s="131" t="s">
        <v>1283</v>
      </c>
      <c r="G68" s="131" t="s">
        <v>398</v>
      </c>
      <c r="H68" s="131" t="s">
        <v>1284</v>
      </c>
      <c r="I68" s="142">
        <v>9529.2000000000007</v>
      </c>
      <c r="J68" s="130" t="s">
        <v>20</v>
      </c>
      <c r="K68" s="130" t="s">
        <v>5</v>
      </c>
    </row>
    <row r="69" spans="1:11" ht="16.5" customHeight="1" x14ac:dyDescent="0.25">
      <c r="A69" s="130" t="s">
        <v>152</v>
      </c>
      <c r="B69" s="131" t="s">
        <v>24</v>
      </c>
      <c r="C69" s="132" t="s">
        <v>1337</v>
      </c>
      <c r="D69" s="131" t="s">
        <v>1196</v>
      </c>
      <c r="E69" s="131" t="s">
        <v>1338</v>
      </c>
      <c r="F69" s="131" t="s">
        <v>1219</v>
      </c>
      <c r="G69" s="131" t="s">
        <v>151</v>
      </c>
      <c r="H69" s="131" t="s">
        <v>1339</v>
      </c>
      <c r="I69" s="142">
        <v>1590.75</v>
      </c>
      <c r="J69" s="130" t="s">
        <v>20</v>
      </c>
      <c r="K69" s="130" t="s">
        <v>5</v>
      </c>
    </row>
    <row r="70" spans="1:11" ht="16.5" customHeight="1" x14ac:dyDescent="0.25">
      <c r="A70" s="130" t="s">
        <v>150</v>
      </c>
      <c r="B70" s="131" t="s">
        <v>24</v>
      </c>
      <c r="C70" s="132" t="s">
        <v>1340</v>
      </c>
      <c r="D70" s="131" t="s">
        <v>1341</v>
      </c>
      <c r="E70" s="131" t="s">
        <v>1338</v>
      </c>
      <c r="F70" s="131" t="s">
        <v>1219</v>
      </c>
      <c r="G70" s="131" t="s">
        <v>148</v>
      </c>
      <c r="H70" s="131" t="s">
        <v>1339</v>
      </c>
      <c r="I70" s="142">
        <v>3358.25</v>
      </c>
      <c r="J70" s="130" t="s">
        <v>20</v>
      </c>
      <c r="K70" s="130" t="s">
        <v>5</v>
      </c>
    </row>
    <row r="71" spans="1:11" ht="16.5" customHeight="1" x14ac:dyDescent="0.25">
      <c r="A71" s="130" t="s">
        <v>147</v>
      </c>
      <c r="B71" s="131" t="s">
        <v>24</v>
      </c>
      <c r="C71" s="132" t="s">
        <v>1278</v>
      </c>
      <c r="D71" s="131" t="s">
        <v>1342</v>
      </c>
      <c r="E71" s="131" t="s">
        <v>1338</v>
      </c>
      <c r="F71" s="131" t="s">
        <v>1219</v>
      </c>
      <c r="G71" s="131" t="s">
        <v>146</v>
      </c>
      <c r="H71" s="131" t="s">
        <v>1339</v>
      </c>
      <c r="I71" s="142">
        <v>2121</v>
      </c>
      <c r="J71" s="130" t="s">
        <v>20</v>
      </c>
      <c r="K71" s="130" t="s">
        <v>5</v>
      </c>
    </row>
    <row r="72" spans="1:11" ht="16.5" customHeight="1" x14ac:dyDescent="0.25">
      <c r="A72" s="130" t="s">
        <v>145</v>
      </c>
      <c r="B72" s="131" t="s">
        <v>24</v>
      </c>
      <c r="C72" s="132" t="s">
        <v>1343</v>
      </c>
      <c r="D72" s="131" t="s">
        <v>1344</v>
      </c>
      <c r="E72" s="131" t="s">
        <v>1338</v>
      </c>
      <c r="F72" s="131" t="s">
        <v>1219</v>
      </c>
      <c r="G72" s="131" t="s">
        <v>143</v>
      </c>
      <c r="H72" s="131" t="s">
        <v>1339</v>
      </c>
      <c r="I72" s="142">
        <v>1502.37</v>
      </c>
      <c r="J72" s="130" t="s">
        <v>20</v>
      </c>
      <c r="K72" s="130" t="s">
        <v>5</v>
      </c>
    </row>
    <row r="73" spans="1:11" ht="16.5" customHeight="1" x14ac:dyDescent="0.25">
      <c r="A73" s="130" t="s">
        <v>133</v>
      </c>
      <c r="B73" s="131" t="s">
        <v>24</v>
      </c>
      <c r="C73" s="132" t="s">
        <v>1345</v>
      </c>
      <c r="D73" s="131" t="s">
        <v>1346</v>
      </c>
      <c r="E73" s="131" t="s">
        <v>1347</v>
      </c>
      <c r="F73" s="131" t="s">
        <v>1348</v>
      </c>
      <c r="G73" s="131" t="s">
        <v>131</v>
      </c>
      <c r="H73" s="131" t="s">
        <v>1349</v>
      </c>
      <c r="I73" s="142">
        <v>730.92</v>
      </c>
      <c r="J73" s="130" t="s">
        <v>20</v>
      </c>
      <c r="K73" s="130" t="s">
        <v>5</v>
      </c>
    </row>
    <row r="74" spans="1:11" ht="16.5" customHeight="1" x14ac:dyDescent="0.25">
      <c r="A74" s="130" t="s">
        <v>142</v>
      </c>
      <c r="B74" s="131" t="s">
        <v>24</v>
      </c>
      <c r="C74" s="132" t="s">
        <v>1350</v>
      </c>
      <c r="D74" s="131" t="s">
        <v>1351</v>
      </c>
      <c r="E74" s="131" t="s">
        <v>1338</v>
      </c>
      <c r="F74" s="131" t="s">
        <v>1219</v>
      </c>
      <c r="G74" s="131" t="s">
        <v>141</v>
      </c>
      <c r="H74" s="131" t="s">
        <v>1339</v>
      </c>
      <c r="I74" s="142">
        <v>3248.66</v>
      </c>
      <c r="J74" s="130" t="s">
        <v>20</v>
      </c>
      <c r="K74" s="130" t="s">
        <v>5</v>
      </c>
    </row>
    <row r="75" spans="1:11" ht="16.5" customHeight="1" x14ac:dyDescent="0.25">
      <c r="A75" s="130" t="s">
        <v>140</v>
      </c>
      <c r="B75" s="131" t="s">
        <v>24</v>
      </c>
      <c r="C75" s="132" t="s">
        <v>1251</v>
      </c>
      <c r="D75" s="131" t="s">
        <v>1252</v>
      </c>
      <c r="E75" s="131" t="s">
        <v>1338</v>
      </c>
      <c r="F75" s="131" t="s">
        <v>1219</v>
      </c>
      <c r="G75" s="131" t="s">
        <v>139</v>
      </c>
      <c r="H75" s="131" t="s">
        <v>1339</v>
      </c>
      <c r="I75" s="142">
        <v>7070</v>
      </c>
      <c r="J75" s="130" t="s">
        <v>20</v>
      </c>
      <c r="K75" s="130" t="s">
        <v>5</v>
      </c>
    </row>
    <row r="76" spans="1:11" ht="16.5" customHeight="1" x14ac:dyDescent="0.25">
      <c r="A76" s="130" t="s">
        <v>127</v>
      </c>
      <c r="B76" s="131" t="s">
        <v>24</v>
      </c>
      <c r="C76" s="132" t="s">
        <v>1201</v>
      </c>
      <c r="D76" s="131" t="s">
        <v>1352</v>
      </c>
      <c r="E76" s="131" t="s">
        <v>1353</v>
      </c>
      <c r="F76" s="131" t="s">
        <v>1354</v>
      </c>
      <c r="G76" s="131" t="s">
        <v>126</v>
      </c>
      <c r="H76" s="131" t="s">
        <v>1355</v>
      </c>
      <c r="I76" s="142">
        <v>8700</v>
      </c>
      <c r="J76" s="130" t="s">
        <v>20</v>
      </c>
      <c r="K76" s="130" t="s">
        <v>5</v>
      </c>
    </row>
    <row r="77" spans="1:11" ht="16.5" customHeight="1" x14ac:dyDescent="0.25">
      <c r="A77" s="130" t="s">
        <v>138</v>
      </c>
      <c r="B77" s="131" t="s">
        <v>24</v>
      </c>
      <c r="C77" s="132" t="s">
        <v>1278</v>
      </c>
      <c r="D77" s="131" t="s">
        <v>1356</v>
      </c>
      <c r="E77" s="131" t="s">
        <v>1338</v>
      </c>
      <c r="F77" s="131" t="s">
        <v>1219</v>
      </c>
      <c r="G77" s="131" t="s">
        <v>137</v>
      </c>
      <c r="H77" s="131" t="s">
        <v>1339</v>
      </c>
      <c r="I77" s="142">
        <v>7423.5</v>
      </c>
      <c r="J77" s="130" t="s">
        <v>20</v>
      </c>
      <c r="K77" s="130" t="s">
        <v>5</v>
      </c>
    </row>
    <row r="78" spans="1:11" ht="16.5" customHeight="1" x14ac:dyDescent="0.25">
      <c r="A78" s="130" t="s">
        <v>136</v>
      </c>
      <c r="B78" s="131" t="s">
        <v>24</v>
      </c>
      <c r="C78" s="132" t="s">
        <v>1350</v>
      </c>
      <c r="D78" s="131" t="s">
        <v>1357</v>
      </c>
      <c r="E78" s="131" t="s">
        <v>1338</v>
      </c>
      <c r="F78" s="131" t="s">
        <v>1219</v>
      </c>
      <c r="G78" s="131" t="s">
        <v>134</v>
      </c>
      <c r="H78" s="131" t="s">
        <v>1339</v>
      </c>
      <c r="I78" s="142">
        <v>5369.66</v>
      </c>
      <c r="J78" s="130" t="s">
        <v>20</v>
      </c>
      <c r="K78" s="130" t="s">
        <v>5</v>
      </c>
    </row>
    <row r="79" spans="1:11" ht="16.5" customHeight="1" x14ac:dyDescent="0.25">
      <c r="A79" s="130" t="s">
        <v>394</v>
      </c>
      <c r="B79" s="131" t="s">
        <v>24</v>
      </c>
      <c r="C79" s="132" t="s">
        <v>1234</v>
      </c>
      <c r="D79" s="131" t="s">
        <v>1358</v>
      </c>
      <c r="E79" s="131" t="s">
        <v>1282</v>
      </c>
      <c r="F79" s="131" t="s">
        <v>1283</v>
      </c>
      <c r="G79" s="131" t="s">
        <v>393</v>
      </c>
      <c r="H79" s="131" t="s">
        <v>1284</v>
      </c>
      <c r="I79" s="142">
        <v>2355.88</v>
      </c>
      <c r="J79" s="130" t="s">
        <v>20</v>
      </c>
      <c r="K79" s="130" t="s">
        <v>5</v>
      </c>
    </row>
    <row r="80" spans="1:11" ht="16.5" customHeight="1" x14ac:dyDescent="0.25">
      <c r="A80" s="130" t="s">
        <v>364</v>
      </c>
      <c r="B80" s="131" t="s">
        <v>24</v>
      </c>
      <c r="C80" s="132" t="s">
        <v>1359</v>
      </c>
      <c r="D80" s="131" t="s">
        <v>1360</v>
      </c>
      <c r="E80" s="131" t="s">
        <v>1361</v>
      </c>
      <c r="F80" s="131" t="s">
        <v>1222</v>
      </c>
      <c r="G80" s="131" t="s">
        <v>362</v>
      </c>
      <c r="H80" s="131" t="s">
        <v>1362</v>
      </c>
      <c r="I80" s="142">
        <v>833.59</v>
      </c>
      <c r="J80" s="130" t="s">
        <v>20</v>
      </c>
      <c r="K80" s="130" t="s">
        <v>5</v>
      </c>
    </row>
    <row r="81" spans="1:11" ht="16.5" customHeight="1" x14ac:dyDescent="0.25">
      <c r="A81" s="130" t="s">
        <v>130</v>
      </c>
      <c r="B81" s="131" t="s">
        <v>29</v>
      </c>
      <c r="C81" s="132" t="s">
        <v>1337</v>
      </c>
      <c r="D81" s="131" t="s">
        <v>1363</v>
      </c>
      <c r="E81" s="131" t="s">
        <v>1364</v>
      </c>
      <c r="F81" s="131" t="s">
        <v>1348</v>
      </c>
      <c r="G81" s="131" t="s">
        <v>128</v>
      </c>
      <c r="H81" s="131" t="s">
        <v>1349</v>
      </c>
      <c r="I81" s="142">
        <v>7245.45</v>
      </c>
      <c r="J81" s="130" t="s">
        <v>20</v>
      </c>
      <c r="K81" s="130" t="s">
        <v>4</v>
      </c>
    </row>
    <row r="82" spans="1:11" ht="16.5" customHeight="1" x14ac:dyDescent="0.25">
      <c r="A82" s="130" t="s">
        <v>261</v>
      </c>
      <c r="B82" s="131" t="s">
        <v>33</v>
      </c>
      <c r="C82" s="132" t="s">
        <v>1110</v>
      </c>
      <c r="D82" s="131" t="s">
        <v>1115</v>
      </c>
      <c r="E82" s="131" t="s">
        <v>1365</v>
      </c>
      <c r="F82" s="131" t="s">
        <v>1328</v>
      </c>
      <c r="G82" s="131" t="s">
        <v>260</v>
      </c>
      <c r="H82" s="131" t="s">
        <v>1135</v>
      </c>
      <c r="I82" s="142">
        <v>6651.45</v>
      </c>
      <c r="J82" s="130" t="s">
        <v>20</v>
      </c>
      <c r="K82" s="130" t="s">
        <v>5</v>
      </c>
    </row>
    <row r="83" spans="1:11" ht="16.5" customHeight="1" x14ac:dyDescent="0.25">
      <c r="A83" s="130" t="s">
        <v>263</v>
      </c>
      <c r="B83" s="131" t="s">
        <v>33</v>
      </c>
      <c r="C83" s="132" t="s">
        <v>1110</v>
      </c>
      <c r="D83" s="131" t="s">
        <v>1111</v>
      </c>
      <c r="E83" s="131" t="s">
        <v>1365</v>
      </c>
      <c r="F83" s="131" t="s">
        <v>1328</v>
      </c>
      <c r="G83" s="131" t="s">
        <v>262</v>
      </c>
      <c r="H83" s="131" t="s">
        <v>1135</v>
      </c>
      <c r="I83" s="142">
        <v>3990.87</v>
      </c>
      <c r="J83" s="130" t="s">
        <v>20</v>
      </c>
      <c r="K83" s="130" t="s">
        <v>5</v>
      </c>
    </row>
    <row r="84" spans="1:11" ht="16.5" customHeight="1" x14ac:dyDescent="0.25">
      <c r="A84" s="130" t="s">
        <v>237</v>
      </c>
      <c r="B84" s="131" t="s">
        <v>24</v>
      </c>
      <c r="C84" s="132" t="s">
        <v>1251</v>
      </c>
      <c r="D84" s="131" t="s">
        <v>1366</v>
      </c>
      <c r="E84" s="131" t="s">
        <v>1120</v>
      </c>
      <c r="F84" s="131" t="s">
        <v>1367</v>
      </c>
      <c r="G84" s="131" t="s">
        <v>236</v>
      </c>
      <c r="H84" s="131" t="s">
        <v>1121</v>
      </c>
      <c r="I84" s="142">
        <v>12180</v>
      </c>
      <c r="J84" s="130" t="s">
        <v>20</v>
      </c>
      <c r="K84" s="130" t="s">
        <v>5</v>
      </c>
    </row>
    <row r="85" spans="1:11" ht="16.5" customHeight="1" x14ac:dyDescent="0.25">
      <c r="A85" s="130" t="s">
        <v>212</v>
      </c>
      <c r="B85" s="131" t="s">
        <v>24</v>
      </c>
      <c r="C85" s="132" t="s">
        <v>1368</v>
      </c>
      <c r="D85" s="131" t="s">
        <v>1369</v>
      </c>
      <c r="E85" s="131" t="s">
        <v>1370</v>
      </c>
      <c r="F85" s="131" t="s">
        <v>1371</v>
      </c>
      <c r="G85" s="131" t="s">
        <v>210</v>
      </c>
      <c r="H85" s="131" t="s">
        <v>1372</v>
      </c>
      <c r="I85" s="142">
        <v>2437.4</v>
      </c>
      <c r="J85" s="130" t="s">
        <v>20</v>
      </c>
      <c r="K85" s="130" t="s">
        <v>5</v>
      </c>
    </row>
    <row r="86" spans="1:11" ht="16.149999999999999" customHeight="1" x14ac:dyDescent="0.25">
      <c r="A86" s="130" t="s">
        <v>361</v>
      </c>
      <c r="B86" s="131" t="s">
        <v>24</v>
      </c>
      <c r="C86" s="132" t="s">
        <v>1373</v>
      </c>
      <c r="D86" s="131" t="s">
        <v>1333</v>
      </c>
      <c r="E86" s="131" t="s">
        <v>1374</v>
      </c>
      <c r="F86" s="131" t="s">
        <v>1375</v>
      </c>
      <c r="G86" s="131" t="s">
        <v>359</v>
      </c>
      <c r="H86" s="131" t="s">
        <v>1376</v>
      </c>
      <c r="I86" s="142">
        <v>2625.3</v>
      </c>
      <c r="J86" s="130" t="s">
        <v>20</v>
      </c>
      <c r="K86" s="130" t="s">
        <v>5</v>
      </c>
    </row>
    <row r="87" spans="1:11" ht="16.149999999999999" customHeight="1" x14ac:dyDescent="0.25">
      <c r="A87" s="130" t="s">
        <v>193</v>
      </c>
      <c r="B87" s="131" t="s">
        <v>24</v>
      </c>
      <c r="C87" s="132" t="s">
        <v>1350</v>
      </c>
      <c r="D87" s="131" t="s">
        <v>1377</v>
      </c>
      <c r="E87" s="131" t="s">
        <v>1378</v>
      </c>
      <c r="F87" s="131" t="s">
        <v>1211</v>
      </c>
      <c r="G87" s="131" t="s">
        <v>192</v>
      </c>
      <c r="H87" s="131" t="s">
        <v>1246</v>
      </c>
      <c r="I87" s="142">
        <v>5110.5600000000004</v>
      </c>
      <c r="J87" s="130" t="s">
        <v>20</v>
      </c>
      <c r="K87" s="130" t="s">
        <v>5</v>
      </c>
    </row>
    <row r="88" spans="1:11" ht="16.5" customHeight="1" x14ac:dyDescent="0.25">
      <c r="A88" s="130" t="s">
        <v>191</v>
      </c>
      <c r="B88" s="131" t="s">
        <v>24</v>
      </c>
      <c r="C88" s="132" t="s">
        <v>1379</v>
      </c>
      <c r="D88" s="131" t="s">
        <v>1380</v>
      </c>
      <c r="E88" s="131" t="s">
        <v>1210</v>
      </c>
      <c r="F88" s="131" t="s">
        <v>1211</v>
      </c>
      <c r="G88" s="131" t="s">
        <v>189</v>
      </c>
      <c r="H88" s="131" t="s">
        <v>1246</v>
      </c>
      <c r="I88" s="142">
        <v>4326.25</v>
      </c>
      <c r="J88" s="130" t="s">
        <v>20</v>
      </c>
      <c r="K88" s="130" t="s">
        <v>5</v>
      </c>
    </row>
    <row r="89" spans="1:11" ht="16.5" customHeight="1" x14ac:dyDescent="0.25">
      <c r="A89" s="130" t="s">
        <v>366</v>
      </c>
      <c r="B89" s="131" t="s">
        <v>33</v>
      </c>
      <c r="C89" s="132" t="s">
        <v>1110</v>
      </c>
      <c r="D89" s="131" t="s">
        <v>1115</v>
      </c>
      <c r="E89" s="131" t="s">
        <v>1381</v>
      </c>
      <c r="F89" s="131" t="s">
        <v>1222</v>
      </c>
      <c r="G89" s="131" t="s">
        <v>365</v>
      </c>
      <c r="H89" s="131" t="s">
        <v>1362</v>
      </c>
      <c r="I89" s="142">
        <v>6462</v>
      </c>
      <c r="J89" s="130" t="s">
        <v>20</v>
      </c>
      <c r="K89" s="130" t="s">
        <v>5</v>
      </c>
    </row>
    <row r="90" spans="1:11" ht="16.5" customHeight="1" x14ac:dyDescent="0.25">
      <c r="A90" s="130" t="s">
        <v>96</v>
      </c>
      <c r="B90" s="131" t="s">
        <v>33</v>
      </c>
      <c r="C90" s="132" t="s">
        <v>1110</v>
      </c>
      <c r="D90" s="131" t="s">
        <v>1111</v>
      </c>
      <c r="E90" s="131" t="s">
        <v>1188</v>
      </c>
      <c r="F90" s="131" t="s">
        <v>1382</v>
      </c>
      <c r="G90" s="131" t="s">
        <v>95</v>
      </c>
      <c r="H90" s="131" t="s">
        <v>1155</v>
      </c>
      <c r="I90" s="142">
        <v>5287.95</v>
      </c>
      <c r="J90" s="130" t="s">
        <v>20</v>
      </c>
      <c r="K90" s="130" t="s">
        <v>5</v>
      </c>
    </row>
    <row r="91" spans="1:11" ht="16.5" customHeight="1" x14ac:dyDescent="0.25">
      <c r="A91" s="130" t="s">
        <v>198</v>
      </c>
      <c r="B91" s="131" t="s">
        <v>24</v>
      </c>
      <c r="C91" s="132" t="s">
        <v>1337</v>
      </c>
      <c r="D91" s="131" t="s">
        <v>1383</v>
      </c>
      <c r="E91" s="131" t="s">
        <v>1378</v>
      </c>
      <c r="F91" s="131" t="s">
        <v>1211</v>
      </c>
      <c r="G91" s="131" t="s">
        <v>197</v>
      </c>
      <c r="H91" s="131" t="s">
        <v>1246</v>
      </c>
      <c r="I91" s="142">
        <v>4923.3599999999997</v>
      </c>
      <c r="J91" s="130" t="s">
        <v>20</v>
      </c>
      <c r="K91" s="130" t="s">
        <v>5</v>
      </c>
    </row>
    <row r="92" spans="1:11" ht="16.5" customHeight="1" x14ac:dyDescent="0.25">
      <c r="A92" s="130" t="s">
        <v>283</v>
      </c>
      <c r="B92" s="131" t="s">
        <v>24</v>
      </c>
      <c r="C92" s="132" t="s">
        <v>1384</v>
      </c>
      <c r="D92" s="131" t="s">
        <v>1385</v>
      </c>
      <c r="E92" s="131" t="s">
        <v>1120</v>
      </c>
      <c r="F92" s="131" t="s">
        <v>1232</v>
      </c>
      <c r="G92" s="131" t="s">
        <v>281</v>
      </c>
      <c r="H92" s="131" t="s">
        <v>1233</v>
      </c>
      <c r="I92" s="142">
        <v>822.15</v>
      </c>
      <c r="J92" s="130" t="s">
        <v>20</v>
      </c>
      <c r="K92" s="130" t="s">
        <v>5</v>
      </c>
    </row>
    <row r="93" spans="1:11" ht="16.5" customHeight="1" x14ac:dyDescent="0.25">
      <c r="A93" s="130" t="s">
        <v>58</v>
      </c>
      <c r="B93" s="131" t="s">
        <v>24</v>
      </c>
      <c r="C93" s="132" t="s">
        <v>1386</v>
      </c>
      <c r="D93" s="131" t="s">
        <v>1301</v>
      </c>
      <c r="E93" s="131" t="s">
        <v>1387</v>
      </c>
      <c r="F93" s="131" t="s">
        <v>1388</v>
      </c>
      <c r="G93" s="131">
        <v>15339369</v>
      </c>
      <c r="H93" s="131" t="s">
        <v>1388</v>
      </c>
      <c r="I93" s="142">
        <v>2065.75</v>
      </c>
      <c r="J93" s="130" t="s">
        <v>20</v>
      </c>
      <c r="K93" s="130" t="s">
        <v>5</v>
      </c>
    </row>
    <row r="94" spans="1:11" ht="16.5" customHeight="1" x14ac:dyDescent="0.25">
      <c r="A94" s="130" t="s">
        <v>58</v>
      </c>
      <c r="B94" s="131" t="s">
        <v>24</v>
      </c>
      <c r="C94" s="132" t="s">
        <v>1386</v>
      </c>
      <c r="D94" s="131" t="s">
        <v>1389</v>
      </c>
      <c r="E94" s="131" t="s">
        <v>1390</v>
      </c>
      <c r="F94" s="131" t="s">
        <v>1318</v>
      </c>
      <c r="G94" s="131" t="s">
        <v>156</v>
      </c>
      <c r="H94" s="131" t="s">
        <v>1319</v>
      </c>
      <c r="I94" s="142">
        <v>6878.52</v>
      </c>
      <c r="J94" s="130" t="s">
        <v>20</v>
      </c>
      <c r="K94" s="130" t="s">
        <v>5</v>
      </c>
    </row>
    <row r="95" spans="1:11" ht="16.5" customHeight="1" x14ac:dyDescent="0.25">
      <c r="A95" s="130" t="s">
        <v>58</v>
      </c>
      <c r="B95" s="131" t="s">
        <v>24</v>
      </c>
      <c r="C95" s="132" t="s">
        <v>1386</v>
      </c>
      <c r="D95" s="131" t="s">
        <v>1391</v>
      </c>
      <c r="E95" s="131" t="s">
        <v>1392</v>
      </c>
      <c r="F95" s="131" t="s">
        <v>1393</v>
      </c>
      <c r="G95" s="131">
        <v>15354185</v>
      </c>
      <c r="H95" s="131" t="s">
        <v>1256</v>
      </c>
      <c r="I95" s="142">
        <v>15909.03</v>
      </c>
      <c r="J95" s="130" t="s">
        <v>20</v>
      </c>
      <c r="K95" s="130" t="s">
        <v>5</v>
      </c>
    </row>
    <row r="96" spans="1:11" ht="16.5" customHeight="1" x14ac:dyDescent="0.25">
      <c r="A96" s="130" t="s">
        <v>110</v>
      </c>
      <c r="B96" s="131" t="s">
        <v>1268</v>
      </c>
      <c r="C96" s="131" t="s">
        <v>1394</v>
      </c>
      <c r="D96" s="131" t="s">
        <v>1252</v>
      </c>
      <c r="E96" s="131" t="s">
        <v>1116</v>
      </c>
      <c r="F96" s="131" t="s">
        <v>1272</v>
      </c>
      <c r="G96" s="131" t="s">
        <v>108</v>
      </c>
      <c r="H96" s="131" t="s">
        <v>1273</v>
      </c>
      <c r="I96" s="142">
        <v>7986</v>
      </c>
      <c r="J96" s="130" t="s">
        <v>20</v>
      </c>
      <c r="K96" s="130" t="s">
        <v>5</v>
      </c>
    </row>
    <row r="97" spans="1:11" ht="16.5" customHeight="1" x14ac:dyDescent="0.25">
      <c r="A97" s="130" t="s">
        <v>217</v>
      </c>
      <c r="B97" s="131" t="s">
        <v>93</v>
      </c>
      <c r="C97" s="132" t="s">
        <v>1395</v>
      </c>
      <c r="D97" s="131" t="s">
        <v>1396</v>
      </c>
      <c r="E97" s="131" t="s">
        <v>1253</v>
      </c>
      <c r="F97" s="131" t="s">
        <v>1145</v>
      </c>
      <c r="G97" s="131" t="s">
        <v>215</v>
      </c>
      <c r="H97" s="131" t="s">
        <v>1146</v>
      </c>
      <c r="I97" s="142">
        <v>124857.22</v>
      </c>
      <c r="J97" s="130" t="s">
        <v>20</v>
      </c>
      <c r="K97" s="130" t="s">
        <v>5</v>
      </c>
    </row>
    <row r="98" spans="1:11" ht="16.5" customHeight="1" x14ac:dyDescent="0.25">
      <c r="A98" s="130" t="s">
        <v>312</v>
      </c>
      <c r="B98" s="131" t="s">
        <v>252</v>
      </c>
      <c r="C98" s="132" t="s">
        <v>1395</v>
      </c>
      <c r="D98" s="131" t="s">
        <v>1397</v>
      </c>
      <c r="E98" s="131" t="s">
        <v>1398</v>
      </c>
      <c r="F98" s="131" t="s">
        <v>1165</v>
      </c>
      <c r="G98" s="131">
        <v>15285266</v>
      </c>
      <c r="H98" s="131" t="s">
        <v>1166</v>
      </c>
      <c r="I98" s="142">
        <v>625532.87</v>
      </c>
      <c r="J98" s="130" t="s">
        <v>20</v>
      </c>
      <c r="K98" s="130" t="s">
        <v>5</v>
      </c>
    </row>
    <row r="99" spans="1:11" ht="16.350000000000001" customHeight="1" x14ac:dyDescent="0.25">
      <c r="A99" s="170" t="s">
        <v>44</v>
      </c>
      <c r="B99" s="167" t="s">
        <v>43</v>
      </c>
      <c r="C99" s="168" t="s">
        <v>1399</v>
      </c>
      <c r="D99" s="167" t="s">
        <v>1400</v>
      </c>
      <c r="E99" s="167" t="s">
        <v>1401</v>
      </c>
      <c r="F99" s="167" t="s">
        <v>1402</v>
      </c>
      <c r="G99" s="167">
        <v>15360380</v>
      </c>
      <c r="H99" s="167" t="s">
        <v>1403</v>
      </c>
      <c r="I99" s="169">
        <v>7909.2</v>
      </c>
      <c r="J99" s="170" t="s">
        <v>20</v>
      </c>
      <c r="K99" s="170" t="s">
        <v>4</v>
      </c>
    </row>
    <row r="100" spans="1:11" ht="24.6" customHeight="1" x14ac:dyDescent="0.25">
      <c r="A100" s="174" t="s">
        <v>1596</v>
      </c>
      <c r="B100" s="174" t="s">
        <v>1595</v>
      </c>
      <c r="C100" s="174"/>
      <c r="D100" s="175">
        <v>27450.33</v>
      </c>
      <c r="E100" s="174"/>
      <c r="F100" s="173"/>
      <c r="G100" s="173"/>
      <c r="H100" s="173"/>
      <c r="I100" s="173"/>
      <c r="J100" s="173"/>
      <c r="K100" s="173"/>
    </row>
    <row r="101" spans="1:11" ht="18" customHeight="1" x14ac:dyDescent="0.25">
      <c r="A101" s="171" t="s">
        <v>1580</v>
      </c>
      <c r="B101" s="171" t="s">
        <v>1581</v>
      </c>
      <c r="C101" s="171" t="s">
        <v>1582</v>
      </c>
      <c r="D101" s="171" t="s">
        <v>1583</v>
      </c>
      <c r="E101" s="171" t="s">
        <v>1584</v>
      </c>
      <c r="F101" s="171" t="s">
        <v>1585</v>
      </c>
      <c r="G101" s="171" t="s">
        <v>1586</v>
      </c>
      <c r="H101" s="171" t="s">
        <v>1587</v>
      </c>
      <c r="I101" s="172" t="s">
        <v>1588</v>
      </c>
      <c r="J101" s="172" t="s">
        <v>1589</v>
      </c>
      <c r="K101" s="172" t="s">
        <v>1590</v>
      </c>
    </row>
    <row r="102" spans="1:11" ht="16.5" customHeight="1" x14ac:dyDescent="0.25">
      <c r="A102" s="130" t="s">
        <v>101</v>
      </c>
      <c r="B102" s="131" t="s">
        <v>100</v>
      </c>
      <c r="C102" s="132" t="s">
        <v>1404</v>
      </c>
      <c r="D102" s="131" t="s">
        <v>1405</v>
      </c>
      <c r="E102" s="131" t="s">
        <v>1188</v>
      </c>
      <c r="F102" s="131" t="s">
        <v>1382</v>
      </c>
      <c r="G102" s="131" t="s">
        <v>98</v>
      </c>
      <c r="H102" s="131" t="s">
        <v>1155</v>
      </c>
      <c r="I102" s="142">
        <v>8811.2900000000009</v>
      </c>
      <c r="J102" s="130" t="s">
        <v>1406</v>
      </c>
      <c r="K102" s="130" t="s">
        <v>5</v>
      </c>
    </row>
    <row r="103" spans="1:11" ht="16.5" customHeight="1" x14ac:dyDescent="0.25">
      <c r="A103" s="130" t="s">
        <v>358</v>
      </c>
      <c r="B103" s="131" t="s">
        <v>174</v>
      </c>
      <c r="C103" s="132" t="s">
        <v>1407</v>
      </c>
      <c r="D103" s="131" t="s">
        <v>1408</v>
      </c>
      <c r="E103" s="131" t="s">
        <v>1409</v>
      </c>
      <c r="F103" s="131" t="s">
        <v>1375</v>
      </c>
      <c r="G103" s="131" t="s">
        <v>356</v>
      </c>
      <c r="H103" s="131" t="s">
        <v>1376</v>
      </c>
      <c r="I103" s="142">
        <v>1256.25</v>
      </c>
      <c r="J103" s="130" t="s">
        <v>1406</v>
      </c>
      <c r="K103" s="130" t="s">
        <v>4</v>
      </c>
    </row>
    <row r="104" spans="1:11" ht="16.5" customHeight="1" x14ac:dyDescent="0.25">
      <c r="A104" s="130" t="s">
        <v>392</v>
      </c>
      <c r="B104" s="131" t="s">
        <v>29</v>
      </c>
      <c r="C104" s="132" t="s">
        <v>1410</v>
      </c>
      <c r="D104" s="131" t="s">
        <v>1411</v>
      </c>
      <c r="E104" s="131" t="s">
        <v>1412</v>
      </c>
      <c r="F104" s="131" t="s">
        <v>1413</v>
      </c>
      <c r="G104" s="131" t="s">
        <v>391</v>
      </c>
      <c r="H104" s="131" t="s">
        <v>1414</v>
      </c>
      <c r="I104" s="142">
        <v>8695.94</v>
      </c>
      <c r="J104" s="130" t="s">
        <v>1406</v>
      </c>
      <c r="K104" s="130" t="s">
        <v>5</v>
      </c>
    </row>
    <row r="105" spans="1:11" ht="16.350000000000001" customHeight="1" x14ac:dyDescent="0.25">
      <c r="A105" s="170" t="s">
        <v>232</v>
      </c>
      <c r="B105" s="167" t="s">
        <v>29</v>
      </c>
      <c r="C105" s="168" t="s">
        <v>1410</v>
      </c>
      <c r="D105" s="167" t="s">
        <v>1415</v>
      </c>
      <c r="E105" s="167" t="s">
        <v>1416</v>
      </c>
      <c r="F105" s="167" t="s">
        <v>1121</v>
      </c>
      <c r="G105" s="167" t="s">
        <v>229</v>
      </c>
      <c r="H105" s="167" t="s">
        <v>1417</v>
      </c>
      <c r="I105" s="169">
        <v>8686.85</v>
      </c>
      <c r="J105" s="170" t="s">
        <v>1406</v>
      </c>
      <c r="K105" s="170" t="s">
        <v>5</v>
      </c>
    </row>
    <row r="106" spans="1:11" ht="24.6" customHeight="1" x14ac:dyDescent="0.25">
      <c r="A106" s="174" t="s">
        <v>1598</v>
      </c>
      <c r="B106" s="174" t="s">
        <v>1597</v>
      </c>
      <c r="C106" s="174"/>
      <c r="D106" s="175">
        <v>1923733.48</v>
      </c>
      <c r="E106" s="174"/>
      <c r="F106" s="173"/>
      <c r="G106" s="173"/>
      <c r="H106" s="173"/>
      <c r="I106" s="173"/>
      <c r="J106" s="173"/>
      <c r="K106" s="173"/>
    </row>
    <row r="107" spans="1:11" ht="18" customHeight="1" x14ac:dyDescent="0.25">
      <c r="A107" s="171" t="s">
        <v>1580</v>
      </c>
      <c r="B107" s="171" t="s">
        <v>1581</v>
      </c>
      <c r="C107" s="171" t="s">
        <v>1582</v>
      </c>
      <c r="D107" s="171" t="s">
        <v>1583</v>
      </c>
      <c r="E107" s="171" t="s">
        <v>1584</v>
      </c>
      <c r="F107" s="171" t="s">
        <v>1585</v>
      </c>
      <c r="G107" s="171" t="s">
        <v>1586</v>
      </c>
      <c r="H107" s="171" t="s">
        <v>1587</v>
      </c>
      <c r="I107" s="172" t="s">
        <v>1588</v>
      </c>
      <c r="J107" s="172" t="s">
        <v>1589</v>
      </c>
      <c r="K107" s="172" t="s">
        <v>1590</v>
      </c>
    </row>
    <row r="108" spans="1:11" ht="16.5" customHeight="1" x14ac:dyDescent="0.25">
      <c r="A108" s="130" t="s">
        <v>308</v>
      </c>
      <c r="B108" s="131" t="s">
        <v>24</v>
      </c>
      <c r="C108" s="132" t="s">
        <v>1418</v>
      </c>
      <c r="D108" s="131" t="s">
        <v>1419</v>
      </c>
      <c r="E108" s="131" t="s">
        <v>1420</v>
      </c>
      <c r="F108" s="131" t="s">
        <v>1421</v>
      </c>
      <c r="G108" s="131" t="s">
        <v>306</v>
      </c>
      <c r="H108" s="131" t="s">
        <v>1422</v>
      </c>
      <c r="I108" s="142">
        <v>34989.54</v>
      </c>
      <c r="J108" s="130" t="s">
        <v>14</v>
      </c>
      <c r="K108" s="130" t="s">
        <v>5</v>
      </c>
    </row>
    <row r="109" spans="1:11" ht="16.5" customHeight="1" x14ac:dyDescent="0.25">
      <c r="A109" s="130" t="s">
        <v>171</v>
      </c>
      <c r="B109" s="131" t="s">
        <v>29</v>
      </c>
      <c r="C109" s="132" t="s">
        <v>1423</v>
      </c>
      <c r="D109" s="131" t="s">
        <v>1424</v>
      </c>
      <c r="E109" s="131" t="s">
        <v>1425</v>
      </c>
      <c r="F109" s="131" t="s">
        <v>1426</v>
      </c>
      <c r="G109" s="131" t="s">
        <v>169</v>
      </c>
      <c r="H109" s="131" t="s">
        <v>1427</v>
      </c>
      <c r="I109" s="142">
        <v>26799.84</v>
      </c>
      <c r="J109" s="130" t="s">
        <v>14</v>
      </c>
      <c r="K109" s="130" t="s">
        <v>4</v>
      </c>
    </row>
    <row r="110" spans="1:11" ht="16.5" customHeight="1" x14ac:dyDescent="0.25">
      <c r="A110" s="130" t="s">
        <v>34</v>
      </c>
      <c r="B110" s="131" t="s">
        <v>33</v>
      </c>
      <c r="C110" s="132" t="s">
        <v>1428</v>
      </c>
      <c r="D110" s="131" t="s">
        <v>1429</v>
      </c>
      <c r="E110" s="131" t="s">
        <v>1203</v>
      </c>
      <c r="F110" s="131" t="s">
        <v>1300</v>
      </c>
      <c r="G110" s="131" t="s">
        <v>31</v>
      </c>
      <c r="H110" s="131" t="s">
        <v>1430</v>
      </c>
      <c r="I110" s="142">
        <v>583615</v>
      </c>
      <c r="J110" s="130" t="s">
        <v>14</v>
      </c>
      <c r="K110" s="130" t="s">
        <v>4</v>
      </c>
    </row>
    <row r="111" spans="1:11" ht="16.5" customHeight="1" x14ac:dyDescent="0.25">
      <c r="A111" s="130" t="s">
        <v>355</v>
      </c>
      <c r="B111" s="131" t="s">
        <v>29</v>
      </c>
      <c r="C111" s="132" t="s">
        <v>1418</v>
      </c>
      <c r="D111" s="131" t="s">
        <v>1431</v>
      </c>
      <c r="E111" s="131" t="s">
        <v>1432</v>
      </c>
      <c r="F111" s="131" t="s">
        <v>1433</v>
      </c>
      <c r="G111" s="131" t="s">
        <v>354</v>
      </c>
      <c r="H111" s="131" t="s">
        <v>1434</v>
      </c>
      <c r="I111" s="142">
        <v>27801.919999999998</v>
      </c>
      <c r="J111" s="130" t="s">
        <v>14</v>
      </c>
      <c r="K111" s="130" t="s">
        <v>4</v>
      </c>
    </row>
    <row r="112" spans="1:11" ht="16.5" customHeight="1" x14ac:dyDescent="0.25">
      <c r="A112" s="130" t="s">
        <v>407</v>
      </c>
      <c r="B112" s="131" t="s">
        <v>100</v>
      </c>
      <c r="C112" s="132" t="s">
        <v>1435</v>
      </c>
      <c r="D112" s="131" t="s">
        <v>1436</v>
      </c>
      <c r="E112" s="131" t="s">
        <v>1437</v>
      </c>
      <c r="F112" s="131" t="s">
        <v>1438</v>
      </c>
      <c r="G112" s="131" t="s">
        <v>405</v>
      </c>
      <c r="H112" s="131" t="s">
        <v>1184</v>
      </c>
      <c r="I112" s="142">
        <v>444710.11</v>
      </c>
      <c r="J112" s="130" t="s">
        <v>14</v>
      </c>
      <c r="K112" s="130" t="s">
        <v>5</v>
      </c>
    </row>
    <row r="113" spans="1:11" ht="16.5" customHeight="1" x14ac:dyDescent="0.25">
      <c r="A113" s="130" t="s">
        <v>161</v>
      </c>
      <c r="B113" s="131" t="s">
        <v>121</v>
      </c>
      <c r="C113" s="132" t="s">
        <v>1439</v>
      </c>
      <c r="D113" s="131" t="s">
        <v>1440</v>
      </c>
      <c r="E113" s="131" t="s">
        <v>1441</v>
      </c>
      <c r="F113" s="131" t="s">
        <v>1442</v>
      </c>
      <c r="G113" s="131" t="s">
        <v>158</v>
      </c>
      <c r="H113" s="131" t="s">
        <v>1318</v>
      </c>
      <c r="I113" s="142">
        <v>197373.01</v>
      </c>
      <c r="J113" s="130" t="s">
        <v>14</v>
      </c>
      <c r="K113" s="130" t="s">
        <v>5</v>
      </c>
    </row>
    <row r="114" spans="1:11" ht="16.149999999999999" customHeight="1" x14ac:dyDescent="0.25">
      <c r="A114" s="170" t="s">
        <v>253</v>
      </c>
      <c r="B114" s="167" t="s">
        <v>252</v>
      </c>
      <c r="C114" s="168" t="s">
        <v>1428</v>
      </c>
      <c r="D114" s="167" t="s">
        <v>1443</v>
      </c>
      <c r="E114" s="167" t="s">
        <v>1444</v>
      </c>
      <c r="F114" s="167" t="s">
        <v>1445</v>
      </c>
      <c r="G114" s="167" t="s">
        <v>251</v>
      </c>
      <c r="H114" s="167" t="s">
        <v>1446</v>
      </c>
      <c r="I114" s="169">
        <v>608444.06000000006</v>
      </c>
      <c r="J114" s="170" t="s">
        <v>14</v>
      </c>
      <c r="K114" s="170" t="s">
        <v>5</v>
      </c>
    </row>
    <row r="115" spans="1:11" ht="24" customHeight="1" x14ac:dyDescent="0.25">
      <c r="A115" s="174" t="s">
        <v>1600</v>
      </c>
      <c r="B115" s="174" t="s">
        <v>1599</v>
      </c>
      <c r="C115" s="174"/>
      <c r="D115" s="175">
        <v>291191.40000000002</v>
      </c>
      <c r="E115" s="174"/>
      <c r="F115" s="173"/>
      <c r="G115" s="173"/>
      <c r="H115" s="173"/>
      <c r="I115" s="173"/>
      <c r="J115" s="173"/>
      <c r="K115" s="173"/>
    </row>
    <row r="116" spans="1:11" ht="18" customHeight="1" x14ac:dyDescent="0.25">
      <c r="A116" s="171" t="s">
        <v>1580</v>
      </c>
      <c r="B116" s="171" t="s">
        <v>1581</v>
      </c>
      <c r="C116" s="171" t="s">
        <v>1582</v>
      </c>
      <c r="D116" s="171" t="s">
        <v>1583</v>
      </c>
      <c r="E116" s="171" t="s">
        <v>1584</v>
      </c>
      <c r="F116" s="171" t="s">
        <v>1585</v>
      </c>
      <c r="G116" s="171" t="s">
        <v>1586</v>
      </c>
      <c r="H116" s="171" t="s">
        <v>1587</v>
      </c>
      <c r="I116" s="172" t="s">
        <v>1588</v>
      </c>
      <c r="J116" s="172" t="s">
        <v>1589</v>
      </c>
      <c r="K116" s="172" t="s">
        <v>1590</v>
      </c>
    </row>
    <row r="117" spans="1:11" ht="16.5" customHeight="1" x14ac:dyDescent="0.25">
      <c r="A117" s="130" t="s">
        <v>30</v>
      </c>
      <c r="B117" s="131" t="s">
        <v>29</v>
      </c>
      <c r="C117" s="132" t="s">
        <v>1447</v>
      </c>
      <c r="D117" s="131" t="s">
        <v>1448</v>
      </c>
      <c r="E117" s="131" t="s">
        <v>1449</v>
      </c>
      <c r="F117" s="131" t="s">
        <v>1450</v>
      </c>
      <c r="G117" s="131" t="s">
        <v>26</v>
      </c>
      <c r="H117" s="131" t="s">
        <v>1451</v>
      </c>
      <c r="I117" s="142">
        <v>97834.2</v>
      </c>
      <c r="J117" s="130" t="s">
        <v>480</v>
      </c>
      <c r="K117" s="130" t="s">
        <v>4</v>
      </c>
    </row>
    <row r="118" spans="1:11" ht="16.350000000000001" customHeight="1" x14ac:dyDescent="0.25">
      <c r="A118" s="170" t="s">
        <v>330</v>
      </c>
      <c r="B118" s="167" t="s">
        <v>33</v>
      </c>
      <c r="C118" s="168" t="s">
        <v>1452</v>
      </c>
      <c r="D118" s="167" t="s">
        <v>1453</v>
      </c>
      <c r="E118" s="167" t="s">
        <v>1454</v>
      </c>
      <c r="F118" s="167" t="s">
        <v>1287</v>
      </c>
      <c r="G118" s="167" t="s">
        <v>328</v>
      </c>
      <c r="H118" s="167" t="s">
        <v>1127</v>
      </c>
      <c r="I118" s="169">
        <v>193357.2</v>
      </c>
      <c r="J118" s="170" t="s">
        <v>480</v>
      </c>
      <c r="K118" s="170" t="s">
        <v>5</v>
      </c>
    </row>
    <row r="119" spans="1:11" ht="24.6" customHeight="1" x14ac:dyDescent="0.25">
      <c r="A119" s="174" t="s">
        <v>1602</v>
      </c>
      <c r="B119" s="174" t="s">
        <v>1601</v>
      </c>
      <c r="C119" s="174"/>
      <c r="D119" s="175">
        <v>13889714.140000001</v>
      </c>
      <c r="E119" s="174"/>
      <c r="F119" s="173"/>
      <c r="G119" s="173"/>
      <c r="H119" s="173"/>
      <c r="I119" s="173"/>
      <c r="J119" s="173"/>
      <c r="K119" s="173"/>
    </row>
    <row r="120" spans="1:11" ht="18" customHeight="1" x14ac:dyDescent="0.25">
      <c r="A120" s="171" t="s">
        <v>1580</v>
      </c>
      <c r="B120" s="171" t="s">
        <v>1581</v>
      </c>
      <c r="C120" s="171" t="s">
        <v>1582</v>
      </c>
      <c r="D120" s="171" t="s">
        <v>1583</v>
      </c>
      <c r="E120" s="171" t="s">
        <v>1584</v>
      </c>
      <c r="F120" s="171" t="s">
        <v>1585</v>
      </c>
      <c r="G120" s="171" t="s">
        <v>1586</v>
      </c>
      <c r="H120" s="171" t="s">
        <v>1587</v>
      </c>
      <c r="I120" s="172" t="s">
        <v>1588</v>
      </c>
      <c r="J120" s="172" t="s">
        <v>1589</v>
      </c>
      <c r="K120" s="172" t="s">
        <v>1590</v>
      </c>
    </row>
    <row r="121" spans="1:11" ht="16.5" customHeight="1" x14ac:dyDescent="0.25">
      <c r="A121" s="130" t="s">
        <v>63</v>
      </c>
      <c r="B121" s="131" t="s">
        <v>24</v>
      </c>
      <c r="C121" s="132" t="s">
        <v>1455</v>
      </c>
      <c r="D121" s="131" t="s">
        <v>1456</v>
      </c>
      <c r="E121" s="131" t="s">
        <v>1457</v>
      </c>
      <c r="F121" s="131" t="s">
        <v>1458</v>
      </c>
      <c r="G121" s="131" t="s">
        <v>61</v>
      </c>
      <c r="H121" s="131" t="s">
        <v>1459</v>
      </c>
      <c r="I121" s="142">
        <v>13463.98</v>
      </c>
      <c r="J121" s="130" t="s">
        <v>60</v>
      </c>
      <c r="K121" s="130" t="s">
        <v>5</v>
      </c>
    </row>
    <row r="122" spans="1:11" ht="16.5" customHeight="1" x14ac:dyDescent="0.25">
      <c r="A122" s="130" t="s">
        <v>348</v>
      </c>
      <c r="B122" s="131" t="s">
        <v>24</v>
      </c>
      <c r="C122" s="132" t="s">
        <v>1460</v>
      </c>
      <c r="D122" s="131" t="s">
        <v>1461</v>
      </c>
      <c r="E122" s="131" t="s">
        <v>1144</v>
      </c>
      <c r="F122" s="131" t="s">
        <v>1462</v>
      </c>
      <c r="G122" s="131" t="s">
        <v>346</v>
      </c>
      <c r="H122" s="131" t="s">
        <v>1463</v>
      </c>
      <c r="I122" s="142">
        <v>37848</v>
      </c>
      <c r="J122" s="130" t="s">
        <v>60</v>
      </c>
      <c r="K122" s="130" t="s">
        <v>5</v>
      </c>
    </row>
    <row r="123" spans="1:11" ht="16.5" customHeight="1" x14ac:dyDescent="0.25">
      <c r="A123" s="130" t="s">
        <v>297</v>
      </c>
      <c r="B123" s="131" t="s">
        <v>121</v>
      </c>
      <c r="C123" s="132" t="s">
        <v>1464</v>
      </c>
      <c r="D123" s="131" t="s">
        <v>1465</v>
      </c>
      <c r="E123" s="131" t="s">
        <v>1466</v>
      </c>
      <c r="F123" s="131" t="s">
        <v>1467</v>
      </c>
      <c r="G123" s="131" t="s">
        <v>295</v>
      </c>
      <c r="H123" s="131" t="s">
        <v>1108</v>
      </c>
      <c r="I123" s="142">
        <v>92217.12</v>
      </c>
      <c r="J123" s="130" t="s">
        <v>60</v>
      </c>
      <c r="K123" s="130" t="s">
        <v>5</v>
      </c>
    </row>
    <row r="124" spans="1:11" ht="16.5" customHeight="1" x14ac:dyDescent="0.25">
      <c r="A124" s="130" t="s">
        <v>318</v>
      </c>
      <c r="B124" s="131" t="s">
        <v>252</v>
      </c>
      <c r="C124" s="132" t="s">
        <v>1468</v>
      </c>
      <c r="D124" s="131" t="s">
        <v>1469</v>
      </c>
      <c r="E124" s="131" t="s">
        <v>1398</v>
      </c>
      <c r="F124" s="131" t="s">
        <v>1165</v>
      </c>
      <c r="G124" s="131" t="s">
        <v>316</v>
      </c>
      <c r="H124" s="131" t="s">
        <v>1166</v>
      </c>
      <c r="I124" s="142">
        <v>979294</v>
      </c>
      <c r="J124" s="130" t="s">
        <v>60</v>
      </c>
      <c r="K124" s="130" t="s">
        <v>5</v>
      </c>
    </row>
    <row r="125" spans="1:11" ht="16.5" customHeight="1" x14ac:dyDescent="0.25">
      <c r="A125" s="130" t="s">
        <v>224</v>
      </c>
      <c r="B125" s="131" t="s">
        <v>29</v>
      </c>
      <c r="C125" s="132" t="s">
        <v>1470</v>
      </c>
      <c r="D125" s="131" t="s">
        <v>1471</v>
      </c>
      <c r="E125" s="131" t="s">
        <v>1472</v>
      </c>
      <c r="F125" s="131" t="s">
        <v>1473</v>
      </c>
      <c r="G125" s="131" t="s">
        <v>222</v>
      </c>
      <c r="H125" s="131" t="s">
        <v>1371</v>
      </c>
      <c r="I125" s="142">
        <v>576799.49</v>
      </c>
      <c r="J125" s="130" t="s">
        <v>60</v>
      </c>
      <c r="K125" s="130" t="s">
        <v>4</v>
      </c>
    </row>
    <row r="126" spans="1:11" ht="16.5" customHeight="1" x14ac:dyDescent="0.25">
      <c r="A126" s="130" t="s">
        <v>289</v>
      </c>
      <c r="B126" s="131" t="s">
        <v>252</v>
      </c>
      <c r="C126" s="132" t="s">
        <v>1474</v>
      </c>
      <c r="D126" s="131" t="s">
        <v>1475</v>
      </c>
      <c r="E126" s="131" t="s">
        <v>1476</v>
      </c>
      <c r="F126" s="131" t="s">
        <v>1108</v>
      </c>
      <c r="G126" s="131" t="s">
        <v>287</v>
      </c>
      <c r="H126" s="131" t="s">
        <v>1232</v>
      </c>
      <c r="I126" s="142">
        <v>35492.17</v>
      </c>
      <c r="J126" s="130" t="s">
        <v>60</v>
      </c>
      <c r="K126" s="130" t="s">
        <v>5</v>
      </c>
    </row>
    <row r="127" spans="1:11" ht="16.5" customHeight="1" x14ac:dyDescent="0.25">
      <c r="A127" s="130" t="s">
        <v>315</v>
      </c>
      <c r="B127" s="131" t="s">
        <v>252</v>
      </c>
      <c r="C127" s="132" t="s">
        <v>1477</v>
      </c>
      <c r="D127" s="131" t="s">
        <v>1478</v>
      </c>
      <c r="E127" s="131" t="s">
        <v>1398</v>
      </c>
      <c r="F127" s="131" t="s">
        <v>1165</v>
      </c>
      <c r="G127" s="131" t="s">
        <v>313</v>
      </c>
      <c r="H127" s="131" t="s">
        <v>1166</v>
      </c>
      <c r="I127" s="142">
        <v>23920.46</v>
      </c>
      <c r="J127" s="130" t="s">
        <v>60</v>
      </c>
      <c r="K127" s="130" t="s">
        <v>5</v>
      </c>
    </row>
    <row r="128" spans="1:11" ht="16.5" customHeight="1" x14ac:dyDescent="0.25">
      <c r="A128" s="130" t="s">
        <v>269</v>
      </c>
      <c r="B128" s="131" t="s">
        <v>24</v>
      </c>
      <c r="C128" s="132" t="s">
        <v>1147</v>
      </c>
      <c r="D128" s="131" t="s">
        <v>1479</v>
      </c>
      <c r="E128" s="131" t="s">
        <v>1149</v>
      </c>
      <c r="F128" s="131" t="s">
        <v>1150</v>
      </c>
      <c r="G128" s="131" t="s">
        <v>267</v>
      </c>
      <c r="H128" s="131" t="s">
        <v>1151</v>
      </c>
      <c r="I128" s="142">
        <v>280094.18</v>
      </c>
      <c r="J128" s="130" t="s">
        <v>60</v>
      </c>
      <c r="K128" s="130" t="s">
        <v>5</v>
      </c>
    </row>
    <row r="129" spans="1:11" ht="16.5" customHeight="1" x14ac:dyDescent="0.25">
      <c r="A129" s="130" t="s">
        <v>187</v>
      </c>
      <c r="B129" s="131" t="s">
        <v>186</v>
      </c>
      <c r="C129" s="132" t="s">
        <v>1480</v>
      </c>
      <c r="D129" s="131" t="s">
        <v>1481</v>
      </c>
      <c r="E129" s="131" t="s">
        <v>1482</v>
      </c>
      <c r="F129" s="131" t="s">
        <v>1247</v>
      </c>
      <c r="G129" s="131" t="s">
        <v>184</v>
      </c>
      <c r="H129" s="131" t="s">
        <v>1483</v>
      </c>
      <c r="I129" s="142">
        <v>7169.46</v>
      </c>
      <c r="J129" s="130" t="s">
        <v>60</v>
      </c>
      <c r="K129" s="130" t="s">
        <v>4</v>
      </c>
    </row>
    <row r="130" spans="1:11" ht="16.5" customHeight="1" x14ac:dyDescent="0.25">
      <c r="A130" s="130" t="s">
        <v>162</v>
      </c>
      <c r="B130" s="131" t="s">
        <v>121</v>
      </c>
      <c r="C130" s="132" t="s">
        <v>1439</v>
      </c>
      <c r="D130" s="131" t="s">
        <v>1484</v>
      </c>
      <c r="E130" s="131" t="s">
        <v>1441</v>
      </c>
      <c r="F130" s="131" t="s">
        <v>1442</v>
      </c>
      <c r="G130" s="131" t="s">
        <v>158</v>
      </c>
      <c r="H130" s="131" t="s">
        <v>1318</v>
      </c>
      <c r="I130" s="142">
        <v>503356.78</v>
      </c>
      <c r="J130" s="130" t="s">
        <v>60</v>
      </c>
      <c r="K130" s="130" t="s">
        <v>5</v>
      </c>
    </row>
    <row r="131" spans="1:11" ht="16.5" customHeight="1" x14ac:dyDescent="0.25">
      <c r="A131" s="130" t="s">
        <v>163</v>
      </c>
      <c r="B131" s="131" t="s">
        <v>121</v>
      </c>
      <c r="C131" s="132" t="s">
        <v>1439</v>
      </c>
      <c r="D131" s="131" t="s">
        <v>1485</v>
      </c>
      <c r="E131" s="131" t="s">
        <v>1441</v>
      </c>
      <c r="F131" s="131" t="s">
        <v>1442</v>
      </c>
      <c r="G131" s="131" t="s">
        <v>158</v>
      </c>
      <c r="H131" s="131" t="s">
        <v>1318</v>
      </c>
      <c r="I131" s="142">
        <v>232473.98</v>
      </c>
      <c r="J131" s="130" t="s">
        <v>60</v>
      </c>
      <c r="K131" s="130" t="s">
        <v>5</v>
      </c>
    </row>
    <row r="132" spans="1:11" ht="16.5" customHeight="1" x14ac:dyDescent="0.25">
      <c r="A132" s="130" t="s">
        <v>103</v>
      </c>
      <c r="B132" s="131" t="s">
        <v>100</v>
      </c>
      <c r="C132" s="132" t="s">
        <v>1486</v>
      </c>
      <c r="D132" s="131" t="s">
        <v>1487</v>
      </c>
      <c r="E132" s="131" t="s">
        <v>1488</v>
      </c>
      <c r="F132" s="131" t="s">
        <v>1382</v>
      </c>
      <c r="G132" s="131">
        <v>15340854</v>
      </c>
      <c r="H132" s="131" t="s">
        <v>1155</v>
      </c>
      <c r="I132" s="142">
        <v>261822.83</v>
      </c>
      <c r="J132" s="130" t="s">
        <v>60</v>
      </c>
      <c r="K132" s="130" t="s">
        <v>5</v>
      </c>
    </row>
    <row r="133" spans="1:11" ht="16.5" customHeight="1" x14ac:dyDescent="0.25">
      <c r="A133" s="130" t="s">
        <v>103</v>
      </c>
      <c r="B133" s="131" t="s">
        <v>100</v>
      </c>
      <c r="C133" s="132" t="s">
        <v>1486</v>
      </c>
      <c r="D133" s="131" t="s">
        <v>1489</v>
      </c>
      <c r="E133" s="131" t="s">
        <v>1490</v>
      </c>
      <c r="F133" s="131" t="s">
        <v>1165</v>
      </c>
      <c r="G133" s="131">
        <v>15285221</v>
      </c>
      <c r="H133" s="131" t="s">
        <v>1166</v>
      </c>
      <c r="I133" s="142">
        <v>216440.25</v>
      </c>
      <c r="J133" s="130" t="s">
        <v>60</v>
      </c>
      <c r="K133" s="130" t="s">
        <v>5</v>
      </c>
    </row>
    <row r="134" spans="1:11" ht="16.5" customHeight="1" x14ac:dyDescent="0.25">
      <c r="A134" s="130" t="s">
        <v>227</v>
      </c>
      <c r="B134" s="131" t="s">
        <v>24</v>
      </c>
      <c r="C134" s="132" t="s">
        <v>1491</v>
      </c>
      <c r="D134" s="131" t="s">
        <v>1492</v>
      </c>
      <c r="E134" s="131" t="s">
        <v>1493</v>
      </c>
      <c r="F134" s="131" t="s">
        <v>1473</v>
      </c>
      <c r="G134" s="131" t="s">
        <v>225</v>
      </c>
      <c r="H134" s="131" t="s">
        <v>1371</v>
      </c>
      <c r="I134" s="142">
        <v>210602.72</v>
      </c>
      <c r="J134" s="130" t="s">
        <v>60</v>
      </c>
      <c r="K134" s="130" t="s">
        <v>4</v>
      </c>
    </row>
    <row r="135" spans="1:11" ht="16.5" customHeight="1" x14ac:dyDescent="0.25">
      <c r="A135" s="130" t="s">
        <v>378</v>
      </c>
      <c r="B135" s="131" t="s">
        <v>29</v>
      </c>
      <c r="C135" s="132" t="s">
        <v>1494</v>
      </c>
      <c r="D135" s="131" t="s">
        <v>1495</v>
      </c>
      <c r="E135" s="131" t="s">
        <v>1496</v>
      </c>
      <c r="F135" s="131" t="s">
        <v>1141</v>
      </c>
      <c r="G135" s="131" t="s">
        <v>376</v>
      </c>
      <c r="H135" s="131" t="s">
        <v>1497</v>
      </c>
      <c r="I135" s="142">
        <v>20677.509999999998</v>
      </c>
      <c r="J135" s="130" t="s">
        <v>60</v>
      </c>
      <c r="K135" s="130" t="s">
        <v>4</v>
      </c>
    </row>
    <row r="136" spans="1:11" ht="16.5" customHeight="1" x14ac:dyDescent="0.25">
      <c r="A136" s="130" t="s">
        <v>381</v>
      </c>
      <c r="B136" s="131" t="s">
        <v>29</v>
      </c>
      <c r="C136" s="132" t="s">
        <v>1498</v>
      </c>
      <c r="D136" s="131" t="s">
        <v>1499</v>
      </c>
      <c r="E136" s="131" t="s">
        <v>1496</v>
      </c>
      <c r="F136" s="131" t="s">
        <v>1141</v>
      </c>
      <c r="G136" s="131" t="s">
        <v>379</v>
      </c>
      <c r="H136" s="131" t="s">
        <v>1497</v>
      </c>
      <c r="I136" s="142">
        <v>21892.36</v>
      </c>
      <c r="J136" s="130" t="s">
        <v>60</v>
      </c>
      <c r="K136" s="130" t="s">
        <v>4</v>
      </c>
    </row>
    <row r="137" spans="1:11" ht="16.5" customHeight="1" x14ac:dyDescent="0.25">
      <c r="A137" s="130" t="s">
        <v>66</v>
      </c>
      <c r="B137" s="131" t="s">
        <v>29</v>
      </c>
      <c r="C137" s="132" t="s">
        <v>1500</v>
      </c>
      <c r="D137" s="131" t="s">
        <v>1501</v>
      </c>
      <c r="E137" s="131" t="s">
        <v>1502</v>
      </c>
      <c r="F137" s="131" t="s">
        <v>1503</v>
      </c>
      <c r="G137" s="131" t="s">
        <v>64</v>
      </c>
      <c r="H137" s="131" t="s">
        <v>1504</v>
      </c>
      <c r="I137" s="142">
        <v>8922.8700000000008</v>
      </c>
      <c r="J137" s="130" t="s">
        <v>60</v>
      </c>
      <c r="K137" s="130" t="s">
        <v>5</v>
      </c>
    </row>
    <row r="138" spans="1:11" ht="16.5" customHeight="1" x14ac:dyDescent="0.25">
      <c r="A138" s="130" t="s">
        <v>390</v>
      </c>
      <c r="B138" s="131" t="s">
        <v>252</v>
      </c>
      <c r="C138" s="132" t="s">
        <v>1505</v>
      </c>
      <c r="D138" s="131" t="s">
        <v>1506</v>
      </c>
      <c r="E138" s="131" t="s">
        <v>1507</v>
      </c>
      <c r="F138" s="131" t="s">
        <v>1508</v>
      </c>
      <c r="G138" s="131" t="s">
        <v>388</v>
      </c>
      <c r="H138" s="131" t="s">
        <v>1146</v>
      </c>
      <c r="I138" s="142">
        <v>1397582.7</v>
      </c>
      <c r="J138" s="130" t="s">
        <v>60</v>
      </c>
      <c r="K138" s="130" t="s">
        <v>4</v>
      </c>
    </row>
    <row r="139" spans="1:11" ht="16.5" customHeight="1" x14ac:dyDescent="0.25">
      <c r="A139" s="130" t="s">
        <v>305</v>
      </c>
      <c r="B139" s="131" t="s">
        <v>100</v>
      </c>
      <c r="C139" s="132" t="s">
        <v>1509</v>
      </c>
      <c r="D139" s="131" t="s">
        <v>1510</v>
      </c>
      <c r="E139" s="131" t="s">
        <v>1511</v>
      </c>
      <c r="F139" s="131" t="s">
        <v>1421</v>
      </c>
      <c r="G139" s="131" t="s">
        <v>303</v>
      </c>
      <c r="H139" s="131" t="s">
        <v>1422</v>
      </c>
      <c r="I139" s="142">
        <v>104186.13</v>
      </c>
      <c r="J139" s="130" t="s">
        <v>60</v>
      </c>
      <c r="K139" s="130" t="s">
        <v>5</v>
      </c>
    </row>
    <row r="140" spans="1:11" ht="16.5" customHeight="1" x14ac:dyDescent="0.25">
      <c r="A140" s="130" t="s">
        <v>209</v>
      </c>
      <c r="B140" s="131" t="s">
        <v>174</v>
      </c>
      <c r="C140" s="132" t="s">
        <v>1512</v>
      </c>
      <c r="D140" s="131" t="s">
        <v>1513</v>
      </c>
      <c r="E140" s="131" t="s">
        <v>1514</v>
      </c>
      <c r="F140" s="131" t="s">
        <v>1146</v>
      </c>
      <c r="G140" s="131" t="s">
        <v>207</v>
      </c>
      <c r="H140" s="131" t="s">
        <v>1515</v>
      </c>
      <c r="I140" s="142">
        <v>461928.95</v>
      </c>
      <c r="J140" s="130" t="s">
        <v>60</v>
      </c>
      <c r="K140" s="130" t="s">
        <v>5</v>
      </c>
    </row>
    <row r="141" spans="1:11" ht="16.5" customHeight="1" x14ac:dyDescent="0.25">
      <c r="A141" s="130" t="s">
        <v>175</v>
      </c>
      <c r="B141" s="131" t="s">
        <v>174</v>
      </c>
      <c r="C141" s="132" t="s">
        <v>1516</v>
      </c>
      <c r="D141" s="131" t="s">
        <v>1517</v>
      </c>
      <c r="E141" s="131" t="s">
        <v>1518</v>
      </c>
      <c r="F141" s="131" t="s">
        <v>1308</v>
      </c>
      <c r="G141" s="131" t="s">
        <v>172</v>
      </c>
      <c r="H141" s="131" t="s">
        <v>1426</v>
      </c>
      <c r="I141" s="142">
        <v>39613.99</v>
      </c>
      <c r="J141" s="130" t="s">
        <v>60</v>
      </c>
      <c r="K141" s="130" t="s">
        <v>5</v>
      </c>
    </row>
    <row r="142" spans="1:11" ht="16.149999999999999" customHeight="1" x14ac:dyDescent="0.25">
      <c r="A142" s="130" t="s">
        <v>122</v>
      </c>
      <c r="B142" s="131" t="s">
        <v>121</v>
      </c>
      <c r="C142" s="132" t="s">
        <v>1519</v>
      </c>
      <c r="D142" s="131" t="s">
        <v>1520</v>
      </c>
      <c r="E142" s="131" t="s">
        <v>1226</v>
      </c>
      <c r="F142" s="131" t="s">
        <v>1227</v>
      </c>
      <c r="G142" s="131" t="s">
        <v>119</v>
      </c>
      <c r="H142" s="131" t="s">
        <v>1228</v>
      </c>
      <c r="I142" s="142">
        <v>95147.64</v>
      </c>
      <c r="J142" s="130" t="s">
        <v>60</v>
      </c>
      <c r="K142" s="130" t="s">
        <v>5</v>
      </c>
    </row>
    <row r="143" spans="1:11" ht="16.149999999999999" customHeight="1" x14ac:dyDescent="0.25">
      <c r="A143" s="130" t="s">
        <v>343</v>
      </c>
      <c r="B143" s="131" t="s">
        <v>24</v>
      </c>
      <c r="C143" s="132" t="s">
        <v>1521</v>
      </c>
      <c r="D143" s="131" t="s">
        <v>1522</v>
      </c>
      <c r="E143" s="131" t="s">
        <v>1523</v>
      </c>
      <c r="F143" s="131" t="s">
        <v>1237</v>
      </c>
      <c r="G143" s="131" t="s">
        <v>341</v>
      </c>
      <c r="H143" s="131" t="s">
        <v>1238</v>
      </c>
      <c r="I143" s="142">
        <v>6630.23</v>
      </c>
      <c r="J143" s="130" t="s">
        <v>60</v>
      </c>
      <c r="K143" s="130" t="s">
        <v>4</v>
      </c>
    </row>
    <row r="144" spans="1:11" ht="16.5" customHeight="1" x14ac:dyDescent="0.25">
      <c r="A144" s="130" t="s">
        <v>245</v>
      </c>
      <c r="B144" s="131" t="s">
        <v>100</v>
      </c>
      <c r="C144" s="132" t="s">
        <v>1524</v>
      </c>
      <c r="D144" s="131" t="s">
        <v>1525</v>
      </c>
      <c r="E144" s="131" t="s">
        <v>1179</v>
      </c>
      <c r="F144" s="131" t="s">
        <v>1176</v>
      </c>
      <c r="G144" s="131" t="s">
        <v>243</v>
      </c>
      <c r="H144" s="131" t="s">
        <v>1180</v>
      </c>
      <c r="I144" s="142">
        <v>141666.98000000001</v>
      </c>
      <c r="J144" s="130" t="s">
        <v>60</v>
      </c>
      <c r="K144" s="130" t="s">
        <v>5</v>
      </c>
    </row>
    <row r="145" spans="1:11" ht="16.5" customHeight="1" x14ac:dyDescent="0.25">
      <c r="A145" s="130" t="s">
        <v>401</v>
      </c>
      <c r="B145" s="131" t="s">
        <v>24</v>
      </c>
      <c r="C145" s="132" t="s">
        <v>1526</v>
      </c>
      <c r="D145" s="131" t="s">
        <v>1527</v>
      </c>
      <c r="E145" s="131" t="s">
        <v>1183</v>
      </c>
      <c r="F145" s="131" t="s">
        <v>1184</v>
      </c>
      <c r="G145" s="131" t="s">
        <v>400</v>
      </c>
      <c r="H145" s="131" t="s">
        <v>1185</v>
      </c>
      <c r="I145" s="142">
        <v>1657372.11</v>
      </c>
      <c r="J145" s="130" t="s">
        <v>60</v>
      </c>
      <c r="K145" s="130" t="s">
        <v>4</v>
      </c>
    </row>
    <row r="146" spans="1:11" ht="16.5" customHeight="1" x14ac:dyDescent="0.25">
      <c r="A146" s="130" t="s">
        <v>235</v>
      </c>
      <c r="B146" s="131" t="s">
        <v>33</v>
      </c>
      <c r="C146" s="132" t="s">
        <v>1528</v>
      </c>
      <c r="D146" s="131" t="s">
        <v>1529</v>
      </c>
      <c r="E146" s="131" t="s">
        <v>1530</v>
      </c>
      <c r="F146" s="131" t="s">
        <v>1180</v>
      </c>
      <c r="G146" s="131" t="s">
        <v>233</v>
      </c>
      <c r="H146" s="131" t="s">
        <v>1121</v>
      </c>
      <c r="I146" s="142">
        <v>334106.09999999998</v>
      </c>
      <c r="J146" s="130" t="s">
        <v>60</v>
      </c>
      <c r="K146" s="130" t="s">
        <v>5</v>
      </c>
    </row>
    <row r="147" spans="1:11" ht="16.5" customHeight="1" x14ac:dyDescent="0.25">
      <c r="A147" s="130" t="s">
        <v>338</v>
      </c>
      <c r="B147" s="131" t="s">
        <v>24</v>
      </c>
      <c r="C147" s="132" t="s">
        <v>1526</v>
      </c>
      <c r="D147" s="131" t="s">
        <v>1531</v>
      </c>
      <c r="E147" s="131" t="s">
        <v>1493</v>
      </c>
      <c r="F147" s="131" t="s">
        <v>1238</v>
      </c>
      <c r="G147" s="131" t="s">
        <v>336</v>
      </c>
      <c r="H147" s="131" t="s">
        <v>1287</v>
      </c>
      <c r="I147" s="142">
        <v>44437.03</v>
      </c>
      <c r="J147" s="130" t="s">
        <v>60</v>
      </c>
      <c r="K147" s="130" t="s">
        <v>5</v>
      </c>
    </row>
    <row r="148" spans="1:11" ht="16.5" customHeight="1" x14ac:dyDescent="0.25">
      <c r="A148" s="130" t="s">
        <v>324</v>
      </c>
      <c r="B148" s="131" t="s">
        <v>121</v>
      </c>
      <c r="C148" s="132" t="s">
        <v>1532</v>
      </c>
      <c r="D148" s="131" t="s">
        <v>1533</v>
      </c>
      <c r="E148" s="131" t="s">
        <v>1534</v>
      </c>
      <c r="F148" s="131" t="s">
        <v>1288</v>
      </c>
      <c r="G148" s="131" t="s">
        <v>322</v>
      </c>
      <c r="H148" s="131" t="s">
        <v>1290</v>
      </c>
      <c r="I148" s="142">
        <v>778962.5</v>
      </c>
      <c r="J148" s="130" t="s">
        <v>60</v>
      </c>
      <c r="K148" s="130" t="s">
        <v>5</v>
      </c>
    </row>
    <row r="149" spans="1:11" ht="16.5" customHeight="1" x14ac:dyDescent="0.25">
      <c r="A149" s="130" t="s">
        <v>277</v>
      </c>
      <c r="B149" s="131" t="s">
        <v>29</v>
      </c>
      <c r="C149" s="132" t="s">
        <v>1535</v>
      </c>
      <c r="D149" s="131" t="s">
        <v>1536</v>
      </c>
      <c r="E149" s="131" t="s">
        <v>1537</v>
      </c>
      <c r="F149" s="131" t="s">
        <v>1232</v>
      </c>
      <c r="G149" s="131" t="s">
        <v>275</v>
      </c>
      <c r="H149" s="131" t="s">
        <v>1233</v>
      </c>
      <c r="I149" s="142">
        <v>47226.6</v>
      </c>
      <c r="J149" s="130" t="s">
        <v>60</v>
      </c>
      <c r="K149" s="130" t="s">
        <v>4</v>
      </c>
    </row>
    <row r="150" spans="1:11" ht="16.5" customHeight="1" x14ac:dyDescent="0.25">
      <c r="A150" s="130" t="s">
        <v>242</v>
      </c>
      <c r="B150" s="131" t="s">
        <v>174</v>
      </c>
      <c r="C150" s="132" t="s">
        <v>1455</v>
      </c>
      <c r="D150" s="131" t="s">
        <v>1538</v>
      </c>
      <c r="E150" s="131" t="s">
        <v>1179</v>
      </c>
      <c r="F150" s="131" t="s">
        <v>1176</v>
      </c>
      <c r="G150" s="131">
        <v>15301425</v>
      </c>
      <c r="H150" s="131" t="s">
        <v>1180</v>
      </c>
      <c r="I150" s="142">
        <v>3512.13</v>
      </c>
      <c r="J150" s="130" t="s">
        <v>60</v>
      </c>
      <c r="K150" s="130" t="s">
        <v>5</v>
      </c>
    </row>
    <row r="151" spans="1:11" ht="16.5" customHeight="1" x14ac:dyDescent="0.25">
      <c r="A151" s="130" t="s">
        <v>242</v>
      </c>
      <c r="B151" s="131" t="s">
        <v>174</v>
      </c>
      <c r="C151" s="132" t="s">
        <v>1455</v>
      </c>
      <c r="D151" s="131" t="s">
        <v>1539</v>
      </c>
      <c r="E151" s="131" t="s">
        <v>1476</v>
      </c>
      <c r="F151" s="131" t="s">
        <v>1108</v>
      </c>
      <c r="G151" s="131" t="s">
        <v>294</v>
      </c>
      <c r="H151" s="131" t="s">
        <v>1232</v>
      </c>
      <c r="I151" s="142">
        <v>87057.83</v>
      </c>
      <c r="J151" s="130" t="s">
        <v>60</v>
      </c>
      <c r="K151" s="130" t="s">
        <v>5</v>
      </c>
    </row>
    <row r="152" spans="1:11" ht="16.5" customHeight="1" x14ac:dyDescent="0.25">
      <c r="A152" s="130" t="s">
        <v>168</v>
      </c>
      <c r="B152" s="131" t="s">
        <v>100</v>
      </c>
      <c r="C152" s="132" t="s">
        <v>1540</v>
      </c>
      <c r="D152" s="131" t="s">
        <v>1541</v>
      </c>
      <c r="E152" s="131" t="s">
        <v>1542</v>
      </c>
      <c r="F152" s="131" t="s">
        <v>1543</v>
      </c>
      <c r="G152" s="131" t="s">
        <v>166</v>
      </c>
      <c r="H152" s="131" t="s">
        <v>1544</v>
      </c>
      <c r="I152" s="142">
        <v>319050.90000000002</v>
      </c>
      <c r="J152" s="130" t="s">
        <v>60</v>
      </c>
      <c r="K152" s="130" t="s">
        <v>5</v>
      </c>
    </row>
    <row r="153" spans="1:11" ht="16.5" customHeight="1" x14ac:dyDescent="0.25">
      <c r="A153" s="130" t="s">
        <v>300</v>
      </c>
      <c r="B153" s="131" t="s">
        <v>121</v>
      </c>
      <c r="C153" s="132" t="s">
        <v>1545</v>
      </c>
      <c r="D153" s="131" t="s">
        <v>1546</v>
      </c>
      <c r="E153" s="131" t="s">
        <v>1547</v>
      </c>
      <c r="F153" s="131" t="s">
        <v>1225</v>
      </c>
      <c r="G153" s="131" t="s">
        <v>298</v>
      </c>
      <c r="H153" s="131" t="s">
        <v>1548</v>
      </c>
      <c r="I153" s="142">
        <v>32766.35</v>
      </c>
      <c r="J153" s="130" t="s">
        <v>60</v>
      </c>
      <c r="K153" s="130" t="s">
        <v>5</v>
      </c>
    </row>
    <row r="154" spans="1:11" ht="16.5" customHeight="1" x14ac:dyDescent="0.25">
      <c r="A154" s="130" t="s">
        <v>370</v>
      </c>
      <c r="B154" s="131" t="s">
        <v>100</v>
      </c>
      <c r="C154" s="132" t="s">
        <v>1509</v>
      </c>
      <c r="D154" s="131" t="s">
        <v>1549</v>
      </c>
      <c r="E154" s="131" t="s">
        <v>1550</v>
      </c>
      <c r="F154" s="131" t="s">
        <v>1193</v>
      </c>
      <c r="G154" s="131" t="s">
        <v>369</v>
      </c>
      <c r="H154" s="131" t="s">
        <v>1194</v>
      </c>
      <c r="I154" s="142">
        <v>164101.16</v>
      </c>
      <c r="J154" s="130" t="s">
        <v>60</v>
      </c>
      <c r="K154" s="130" t="s">
        <v>5</v>
      </c>
    </row>
    <row r="155" spans="1:11" ht="16.5" customHeight="1" x14ac:dyDescent="0.25">
      <c r="A155" s="130" t="s">
        <v>200</v>
      </c>
      <c r="B155" s="131" t="s">
        <v>174</v>
      </c>
      <c r="C155" s="132" t="s">
        <v>1551</v>
      </c>
      <c r="D155" s="131" t="s">
        <v>1552</v>
      </c>
      <c r="E155" s="131" t="s">
        <v>1553</v>
      </c>
      <c r="F155" s="131" t="s">
        <v>1554</v>
      </c>
      <c r="G155" s="131" t="s">
        <v>199</v>
      </c>
      <c r="H155" s="131" t="s">
        <v>1211</v>
      </c>
      <c r="I155" s="142">
        <v>777063.19</v>
      </c>
      <c r="J155" s="130" t="s">
        <v>60</v>
      </c>
      <c r="K155" s="130" t="s">
        <v>5</v>
      </c>
    </row>
    <row r="156" spans="1:11" ht="16.5" customHeight="1" x14ac:dyDescent="0.25">
      <c r="A156" s="130" t="s">
        <v>179</v>
      </c>
      <c r="B156" s="131" t="s">
        <v>24</v>
      </c>
      <c r="C156" s="132" t="s">
        <v>1555</v>
      </c>
      <c r="D156" s="131" t="s">
        <v>1556</v>
      </c>
      <c r="E156" s="131" t="s">
        <v>1557</v>
      </c>
      <c r="F156" s="131" t="s">
        <v>1558</v>
      </c>
      <c r="G156" s="131">
        <v>15318242</v>
      </c>
      <c r="H156" s="131" t="s">
        <v>1559</v>
      </c>
      <c r="I156" s="142">
        <v>1131949.6299999999</v>
      </c>
      <c r="J156" s="130" t="s">
        <v>60</v>
      </c>
      <c r="K156" s="130" t="s">
        <v>5</v>
      </c>
    </row>
    <row r="157" spans="1:11" ht="16.5" customHeight="1" x14ac:dyDescent="0.25">
      <c r="A157" s="130" t="s">
        <v>273</v>
      </c>
      <c r="B157" s="131" t="s">
        <v>100</v>
      </c>
      <c r="C157" s="132" t="s">
        <v>1560</v>
      </c>
      <c r="D157" s="131" t="s">
        <v>1561</v>
      </c>
      <c r="E157" s="131" t="s">
        <v>1562</v>
      </c>
      <c r="F157" s="131" t="s">
        <v>1232</v>
      </c>
      <c r="G157" s="131" t="s">
        <v>271</v>
      </c>
      <c r="H157" s="131" t="s">
        <v>1233</v>
      </c>
      <c r="I157" s="142">
        <v>2243144</v>
      </c>
      <c r="J157" s="130" t="s">
        <v>60</v>
      </c>
      <c r="K157" s="130" t="s">
        <v>5</v>
      </c>
    </row>
    <row r="158" spans="1:11" ht="16.5" customHeight="1" x14ac:dyDescent="0.25">
      <c r="A158" s="130" t="s">
        <v>205</v>
      </c>
      <c r="B158" s="131" t="s">
        <v>174</v>
      </c>
      <c r="C158" s="132" t="s">
        <v>1563</v>
      </c>
      <c r="D158" s="131" t="s">
        <v>1564</v>
      </c>
      <c r="E158" s="131" t="s">
        <v>1565</v>
      </c>
      <c r="F158" s="131" t="s">
        <v>1566</v>
      </c>
      <c r="G158" s="131" t="s">
        <v>203</v>
      </c>
      <c r="H158" s="131" t="s">
        <v>1567</v>
      </c>
      <c r="I158" s="142">
        <v>7833.8</v>
      </c>
      <c r="J158" s="130" t="s">
        <v>60</v>
      </c>
      <c r="K158" s="130" t="s">
        <v>4</v>
      </c>
    </row>
    <row r="159" spans="1:11" ht="16.5" customHeight="1" x14ac:dyDescent="0.25">
      <c r="A159" s="130" t="s">
        <v>327</v>
      </c>
      <c r="B159" s="131" t="s">
        <v>121</v>
      </c>
      <c r="C159" s="132" t="s">
        <v>1568</v>
      </c>
      <c r="D159" s="131" t="s">
        <v>1569</v>
      </c>
      <c r="E159" s="131" t="s">
        <v>1570</v>
      </c>
      <c r="F159" s="131" t="s">
        <v>1288</v>
      </c>
      <c r="G159" s="131" t="s">
        <v>325</v>
      </c>
      <c r="H159" s="131" t="s">
        <v>1290</v>
      </c>
      <c r="I159" s="142">
        <v>23665.93</v>
      </c>
      <c r="J159" s="130" t="s">
        <v>60</v>
      </c>
      <c r="K159" s="130" t="s">
        <v>5</v>
      </c>
    </row>
    <row r="160" spans="1:11" ht="16.5" customHeight="1" x14ac:dyDescent="0.25">
      <c r="A160" s="130" t="s">
        <v>375</v>
      </c>
      <c r="B160" s="131" t="s">
        <v>252</v>
      </c>
      <c r="C160" s="132" t="s">
        <v>1555</v>
      </c>
      <c r="D160" s="131" t="s">
        <v>1571</v>
      </c>
      <c r="E160" s="131" t="s">
        <v>1496</v>
      </c>
      <c r="F160" s="131" t="s">
        <v>1141</v>
      </c>
      <c r="G160" s="131" t="s">
        <v>374</v>
      </c>
      <c r="H160" s="131" t="s">
        <v>1497</v>
      </c>
      <c r="I160" s="142">
        <v>22716.05</v>
      </c>
      <c r="J160" s="130" t="s">
        <v>60</v>
      </c>
      <c r="K160" s="130" t="s">
        <v>5</v>
      </c>
    </row>
    <row r="161" spans="1:11" ht="16.5" customHeight="1" x14ac:dyDescent="0.25">
      <c r="A161" s="130" t="s">
        <v>351</v>
      </c>
      <c r="B161" s="131" t="s">
        <v>29</v>
      </c>
      <c r="C161" s="132" t="s">
        <v>1572</v>
      </c>
      <c r="D161" s="131" t="s">
        <v>1573</v>
      </c>
      <c r="E161" s="131" t="s">
        <v>1574</v>
      </c>
      <c r="F161" s="131" t="s">
        <v>1575</v>
      </c>
      <c r="G161" s="131" t="s">
        <v>349</v>
      </c>
      <c r="H161" s="131" t="s">
        <v>1462</v>
      </c>
      <c r="I161" s="142">
        <v>53030.25</v>
      </c>
      <c r="J161" s="130" t="s">
        <v>60</v>
      </c>
      <c r="K161" s="130" t="s">
        <v>4</v>
      </c>
    </row>
    <row r="162" spans="1:11" ht="16.149999999999999" customHeight="1" x14ac:dyDescent="0.25">
      <c r="A162" s="170" t="s">
        <v>255</v>
      </c>
      <c r="B162" s="167" t="s">
        <v>121</v>
      </c>
      <c r="C162" s="168" t="s">
        <v>1519</v>
      </c>
      <c r="D162" s="167" t="s">
        <v>1576</v>
      </c>
      <c r="E162" s="167" t="s">
        <v>1577</v>
      </c>
      <c r="F162" s="167" t="s">
        <v>1578</v>
      </c>
      <c r="G162" s="167" t="s">
        <v>254</v>
      </c>
      <c r="H162" s="167" t="s">
        <v>1445</v>
      </c>
      <c r="I162" s="169">
        <v>392473.8</v>
      </c>
      <c r="J162" s="170" t="s">
        <v>60</v>
      </c>
      <c r="K162" s="170" t="s">
        <v>5</v>
      </c>
    </row>
    <row r="163" spans="1:11" ht="24.6" customHeight="1" x14ac:dyDescent="0.25">
      <c r="A163" s="174" t="s">
        <v>1604</v>
      </c>
      <c r="B163" s="174" t="s">
        <v>1603</v>
      </c>
      <c r="C163" s="174"/>
      <c r="D163" s="175">
        <f>SUBTOTAL(9,D4:D119)</f>
        <v>17996862.420000002</v>
      </c>
      <c r="E163" s="174"/>
      <c r="F163" s="173"/>
      <c r="G163" s="173"/>
      <c r="H163" s="173"/>
      <c r="I163" s="173"/>
      <c r="J163" s="173"/>
      <c r="K163" s="173"/>
    </row>
  </sheetData>
  <autoFilter ref="A2:K162"/>
  <mergeCells count="1">
    <mergeCell ref="A1:K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I19" sqref="I19"/>
    </sheetView>
  </sheetViews>
  <sheetFormatPr defaultRowHeight="15" x14ac:dyDescent="0.25"/>
  <cols>
    <col min="1" max="1" width="20.42578125" bestFit="1" customWidth="1"/>
    <col min="2" max="2" width="17.85546875" bestFit="1" customWidth="1"/>
    <col min="3" max="3" width="26.140625" customWidth="1"/>
    <col min="4" max="4" width="12.140625" customWidth="1"/>
    <col min="5" max="5" width="12.42578125" customWidth="1"/>
    <col min="6" max="6" width="16.85546875" customWidth="1"/>
    <col min="7" max="7" width="16.7109375" customWidth="1"/>
    <col min="8" max="8" width="14.85546875" customWidth="1"/>
    <col min="9" max="9" width="15.42578125" customWidth="1"/>
    <col min="10" max="10" width="12.28515625" customWidth="1"/>
    <col min="11" max="11" width="23" customWidth="1"/>
    <col min="12" max="12" width="17.140625" customWidth="1"/>
  </cols>
  <sheetData>
    <row r="1" spans="1:12" x14ac:dyDescent="0.25">
      <c r="A1" s="198" t="s">
        <v>946</v>
      </c>
      <c r="B1" s="199"/>
      <c r="C1" s="199"/>
      <c r="D1" s="200"/>
    </row>
    <row r="2" spans="1:12" s="12" customFormat="1" x14ac:dyDescent="0.25">
      <c r="A2" s="89" t="s">
        <v>419</v>
      </c>
      <c r="B2" s="89" t="s">
        <v>418</v>
      </c>
      <c r="C2" s="89" t="s">
        <v>417</v>
      </c>
      <c r="D2" s="89" t="s">
        <v>416</v>
      </c>
      <c r="E2" s="89" t="s">
        <v>415</v>
      </c>
      <c r="F2" s="89" t="s">
        <v>414</v>
      </c>
      <c r="G2" s="89" t="s">
        <v>413</v>
      </c>
      <c r="H2" s="89" t="s">
        <v>412</v>
      </c>
      <c r="I2" s="89" t="s">
        <v>411</v>
      </c>
      <c r="J2" s="89" t="s">
        <v>410</v>
      </c>
      <c r="K2" s="89" t="s">
        <v>409</v>
      </c>
      <c r="L2" s="89" t="s">
        <v>408</v>
      </c>
    </row>
    <row r="3" spans="1:12" s="1" customFormat="1" x14ac:dyDescent="0.25">
      <c r="A3" s="18" t="s">
        <v>358</v>
      </c>
      <c r="B3" s="14" t="s">
        <v>174</v>
      </c>
      <c r="C3" s="14" t="s">
        <v>357</v>
      </c>
      <c r="D3" s="14" t="s">
        <v>41</v>
      </c>
      <c r="E3" s="51">
        <v>385</v>
      </c>
      <c r="F3" s="45">
        <v>3.2629999999999999</v>
      </c>
      <c r="G3" s="51">
        <v>1256.25</v>
      </c>
      <c r="H3" s="16">
        <v>42068</v>
      </c>
      <c r="I3" s="14" t="s">
        <v>356</v>
      </c>
      <c r="J3" s="14">
        <v>1613133597</v>
      </c>
      <c r="K3" s="14" t="s">
        <v>97</v>
      </c>
      <c r="L3" s="14" t="s">
        <v>4</v>
      </c>
    </row>
    <row r="4" spans="1:12" s="1" customFormat="1" x14ac:dyDescent="0.25">
      <c r="A4" s="18" t="s">
        <v>321</v>
      </c>
      <c r="B4" s="14" t="s">
        <v>174</v>
      </c>
      <c r="C4" s="14" t="s">
        <v>320</v>
      </c>
      <c r="D4" s="14" t="s">
        <v>27</v>
      </c>
      <c r="E4" s="51">
        <v>715</v>
      </c>
      <c r="F4" s="45">
        <v>3.1970000000000001</v>
      </c>
      <c r="G4" s="51">
        <v>2285.85</v>
      </c>
      <c r="H4" s="16">
        <v>42093</v>
      </c>
      <c r="I4" s="14" t="s">
        <v>319</v>
      </c>
      <c r="J4" s="14">
        <v>16131816541</v>
      </c>
      <c r="K4" s="14" t="s">
        <v>20</v>
      </c>
      <c r="L4" s="14" t="s">
        <v>4</v>
      </c>
    </row>
    <row r="5" spans="1:12" s="1" customFormat="1" ht="30" x14ac:dyDescent="0.25">
      <c r="A5" s="18" t="s">
        <v>242</v>
      </c>
      <c r="B5" s="14" t="s">
        <v>174</v>
      </c>
      <c r="C5" s="14" t="s">
        <v>62</v>
      </c>
      <c r="D5" s="14" t="s">
        <v>27</v>
      </c>
      <c r="E5" s="51">
        <v>28146.73</v>
      </c>
      <c r="F5" s="45">
        <v>3.093</v>
      </c>
      <c r="G5" s="51">
        <v>87057.83</v>
      </c>
      <c r="H5" s="16">
        <v>42109</v>
      </c>
      <c r="I5" s="14" t="s">
        <v>294</v>
      </c>
      <c r="J5" s="14">
        <v>1634897912</v>
      </c>
      <c r="K5" s="14" t="s">
        <v>60</v>
      </c>
      <c r="L5" s="14" t="s">
        <v>5</v>
      </c>
    </row>
    <row r="6" spans="1:12" s="1" customFormat="1" ht="30" x14ac:dyDescent="0.25">
      <c r="A6" s="18" t="s">
        <v>242</v>
      </c>
      <c r="B6" s="14" t="s">
        <v>174</v>
      </c>
      <c r="C6" s="14" t="s">
        <v>62</v>
      </c>
      <c r="D6" s="14" t="s">
        <v>27</v>
      </c>
      <c r="E6" s="51">
        <v>1154.17</v>
      </c>
      <c r="F6" s="45">
        <v>3.0430000000000001</v>
      </c>
      <c r="G6" s="51">
        <v>3512.13</v>
      </c>
      <c r="H6" s="16">
        <v>42146</v>
      </c>
      <c r="I6" s="14">
        <v>15301425</v>
      </c>
      <c r="J6" s="14">
        <v>1634901023</v>
      </c>
      <c r="K6" s="14" t="s">
        <v>60</v>
      </c>
      <c r="L6" s="14" t="s">
        <v>5</v>
      </c>
    </row>
    <row r="7" spans="1:12" s="1" customFormat="1" ht="30" x14ac:dyDescent="0.25">
      <c r="A7" s="18" t="s">
        <v>209</v>
      </c>
      <c r="B7" s="14" t="s">
        <v>174</v>
      </c>
      <c r="C7" s="14" t="s">
        <v>208</v>
      </c>
      <c r="D7" s="14" t="s">
        <v>27</v>
      </c>
      <c r="E7" s="51">
        <v>146486</v>
      </c>
      <c r="F7" s="45">
        <v>3.1534</v>
      </c>
      <c r="G7" s="51">
        <v>461928.95</v>
      </c>
      <c r="H7" s="16">
        <v>42164</v>
      </c>
      <c r="I7" s="14" t="s">
        <v>207</v>
      </c>
      <c r="J7" s="14">
        <v>1634902128</v>
      </c>
      <c r="K7" s="14" t="s">
        <v>60</v>
      </c>
      <c r="L7" s="14" t="s">
        <v>5</v>
      </c>
    </row>
    <row r="8" spans="1:12" s="1" customFormat="1" x14ac:dyDescent="0.25">
      <c r="A8" s="18" t="s">
        <v>205</v>
      </c>
      <c r="B8" s="14" t="s">
        <v>174</v>
      </c>
      <c r="C8" s="14" t="s">
        <v>204</v>
      </c>
      <c r="D8" s="14" t="s">
        <v>27</v>
      </c>
      <c r="E8" s="51">
        <v>2244</v>
      </c>
      <c r="F8" s="45">
        <v>3.4910000000000001</v>
      </c>
      <c r="G8" s="51">
        <v>7833.8</v>
      </c>
      <c r="H8" s="16">
        <v>42174</v>
      </c>
      <c r="I8" s="14" t="s">
        <v>203</v>
      </c>
      <c r="J8" s="14">
        <v>1634903249</v>
      </c>
      <c r="K8" s="14" t="s">
        <v>60</v>
      </c>
      <c r="L8" s="14" t="s">
        <v>4</v>
      </c>
    </row>
    <row r="9" spans="1:12" s="1" customFormat="1" x14ac:dyDescent="0.25">
      <c r="A9" s="18" t="s">
        <v>200</v>
      </c>
      <c r="B9" s="14" t="s">
        <v>174</v>
      </c>
      <c r="C9" s="14" t="s">
        <v>497</v>
      </c>
      <c r="D9" s="14" t="s">
        <v>27</v>
      </c>
      <c r="E9" s="51">
        <v>250463.56</v>
      </c>
      <c r="F9" s="45">
        <v>3.1025</v>
      </c>
      <c r="G9" s="51">
        <v>777063.19</v>
      </c>
      <c r="H9" s="16">
        <v>42186</v>
      </c>
      <c r="I9" s="14" t="s">
        <v>199</v>
      </c>
      <c r="J9" s="14">
        <v>1634904297</v>
      </c>
      <c r="K9" s="14" t="s">
        <v>60</v>
      </c>
      <c r="L9" s="14" t="s">
        <v>5</v>
      </c>
    </row>
    <row r="10" spans="1:12" s="1" customFormat="1" x14ac:dyDescent="0.25">
      <c r="A10" s="18" t="s">
        <v>175</v>
      </c>
      <c r="B10" s="14" t="s">
        <v>174</v>
      </c>
      <c r="C10" s="14" t="s">
        <v>173</v>
      </c>
      <c r="D10" s="14" t="s">
        <v>51</v>
      </c>
      <c r="E10" s="51">
        <v>7650</v>
      </c>
      <c r="F10" s="45">
        <v>5.1783000000000001</v>
      </c>
      <c r="G10" s="51">
        <v>39613.99</v>
      </c>
      <c r="H10" s="16">
        <v>42213</v>
      </c>
      <c r="I10" s="14" t="s">
        <v>172</v>
      </c>
      <c r="J10" s="14">
        <v>1634905827</v>
      </c>
      <c r="K10" s="14" t="s">
        <v>60</v>
      </c>
      <c r="L10" s="14" t="s">
        <v>5</v>
      </c>
    </row>
    <row r="11" spans="1:12" s="12" customFormat="1" x14ac:dyDescent="0.25">
      <c r="A11" s="93" t="s">
        <v>948</v>
      </c>
      <c r="B11" s="93">
        <v>8</v>
      </c>
      <c r="C11" s="93"/>
      <c r="D11" s="93"/>
      <c r="E11" s="94"/>
      <c r="F11" s="120"/>
      <c r="G11" s="95">
        <f>SUM(G3:G10)</f>
        <v>1380551.99</v>
      </c>
      <c r="H11" s="93"/>
      <c r="I11" s="93"/>
      <c r="J11" s="116"/>
      <c r="K11" s="93"/>
      <c r="L11" s="93"/>
    </row>
    <row r="12" spans="1:12" x14ac:dyDescent="0.25">
      <c r="E12" s="50"/>
      <c r="F12" s="54"/>
      <c r="J12" s="44"/>
    </row>
    <row r="13" spans="1:12" x14ac:dyDescent="0.25">
      <c r="B13" s="201" t="s">
        <v>944</v>
      </c>
      <c r="C13" s="201"/>
      <c r="D13" s="201"/>
      <c r="E13" s="201"/>
      <c r="F13" s="201"/>
      <c r="G13" s="201"/>
      <c r="J13" s="44"/>
    </row>
    <row r="14" spans="1:12" x14ac:dyDescent="0.25">
      <c r="B14" s="122" t="s">
        <v>1</v>
      </c>
      <c r="C14" s="122" t="s">
        <v>17</v>
      </c>
      <c r="D14" s="123" t="s">
        <v>3</v>
      </c>
      <c r="E14" s="124" t="s">
        <v>4</v>
      </c>
      <c r="F14" s="125" t="s">
        <v>5</v>
      </c>
      <c r="G14" s="126" t="s">
        <v>945</v>
      </c>
      <c r="J14" s="44"/>
    </row>
    <row r="15" spans="1:12" x14ac:dyDescent="0.25">
      <c r="B15" s="26" t="s">
        <v>9</v>
      </c>
      <c r="C15" s="7">
        <v>0</v>
      </c>
      <c r="D15" s="7">
        <v>0</v>
      </c>
      <c r="E15" s="7">
        <v>1</v>
      </c>
      <c r="F15" s="7">
        <v>5</v>
      </c>
      <c r="G15" s="59">
        <v>1377009.89</v>
      </c>
      <c r="J15" s="44"/>
    </row>
    <row r="16" spans="1:12" x14ac:dyDescent="0.25">
      <c r="B16" s="26" t="s">
        <v>10</v>
      </c>
      <c r="C16" s="7">
        <v>0</v>
      </c>
      <c r="D16" s="7">
        <v>0</v>
      </c>
      <c r="E16" s="7">
        <v>1</v>
      </c>
      <c r="F16" s="7">
        <v>0</v>
      </c>
      <c r="G16" s="59">
        <v>1256.25</v>
      </c>
      <c r="J16" s="44"/>
    </row>
    <row r="17" spans="2:10" x14ac:dyDescent="0.25">
      <c r="B17" s="26" t="s">
        <v>11</v>
      </c>
      <c r="C17" s="7">
        <v>0</v>
      </c>
      <c r="D17" s="7">
        <v>0</v>
      </c>
      <c r="E17" s="7">
        <v>0</v>
      </c>
      <c r="F17" s="7">
        <v>0</v>
      </c>
      <c r="G17" s="62">
        <v>0</v>
      </c>
      <c r="J17" s="44"/>
    </row>
    <row r="18" spans="2:10" x14ac:dyDescent="0.25">
      <c r="B18" s="26" t="s">
        <v>12</v>
      </c>
      <c r="C18" s="7">
        <v>0</v>
      </c>
      <c r="D18" s="7">
        <v>0</v>
      </c>
      <c r="E18" s="7">
        <v>1</v>
      </c>
      <c r="F18" s="7">
        <v>0</v>
      </c>
      <c r="G18" s="59">
        <v>2285.85</v>
      </c>
      <c r="J18" s="44"/>
    </row>
    <row r="19" spans="2:10" x14ac:dyDescent="0.25">
      <c r="B19" s="26" t="s">
        <v>13</v>
      </c>
      <c r="C19" s="7">
        <v>0</v>
      </c>
      <c r="D19" s="7">
        <v>0</v>
      </c>
      <c r="E19" s="7">
        <v>0</v>
      </c>
      <c r="F19" s="7">
        <v>0</v>
      </c>
      <c r="G19" s="63">
        <v>0</v>
      </c>
      <c r="J19" s="44"/>
    </row>
    <row r="20" spans="2:10" x14ac:dyDescent="0.25">
      <c r="B20" s="26" t="s">
        <v>14</v>
      </c>
      <c r="C20" s="7">
        <v>0</v>
      </c>
      <c r="D20" s="7">
        <v>0</v>
      </c>
      <c r="E20" s="7">
        <v>0</v>
      </c>
      <c r="F20" s="7">
        <v>0</v>
      </c>
      <c r="G20" s="63">
        <v>0</v>
      </c>
      <c r="J20" s="44"/>
    </row>
    <row r="21" spans="2:10" x14ac:dyDescent="0.25">
      <c r="B21" s="127" t="s">
        <v>15</v>
      </c>
      <c r="C21" s="87">
        <f>SUM(C15:C20)</f>
        <v>0</v>
      </c>
      <c r="D21" s="87">
        <f>SUM(D15:D20)</f>
        <v>0</v>
      </c>
      <c r="E21" s="87">
        <f>SUM(E15:E20)</f>
        <v>3</v>
      </c>
      <c r="F21" s="87">
        <f>SUM(F15:F20)</f>
        <v>5</v>
      </c>
      <c r="G21" s="128">
        <f>SUM(G15:G20)</f>
        <v>1380551.99</v>
      </c>
      <c r="J21" s="44"/>
    </row>
  </sheetData>
  <autoFilter ref="A2:L11"/>
  <mergeCells count="2">
    <mergeCell ref="B13:G13"/>
    <mergeCell ref="A1:D1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topLeftCell="B55" workbookViewId="0">
      <selection activeCell="G3" sqref="G3:G63"/>
    </sheetView>
  </sheetViews>
  <sheetFormatPr defaultRowHeight="15" x14ac:dyDescent="0.25"/>
  <cols>
    <col min="1" max="1" width="21.85546875" bestFit="1" customWidth="1"/>
    <col min="2" max="2" width="17.85546875" bestFit="1" customWidth="1"/>
    <col min="3" max="3" width="29.42578125" customWidth="1"/>
    <col min="4" max="5" width="11.85546875" customWidth="1"/>
    <col min="6" max="6" width="18.85546875" customWidth="1"/>
    <col min="7" max="7" width="14.42578125" bestFit="1" customWidth="1"/>
    <col min="8" max="8" width="10.7109375" bestFit="1" customWidth="1"/>
    <col min="9" max="9" width="14.140625" customWidth="1"/>
    <col min="10" max="10" width="12" style="44" bestFit="1" customWidth="1"/>
    <col min="11" max="11" width="18.5703125" customWidth="1"/>
    <col min="12" max="12" width="18" customWidth="1"/>
  </cols>
  <sheetData>
    <row r="1" spans="1:12" x14ac:dyDescent="0.25">
      <c r="A1" s="198" t="s">
        <v>946</v>
      </c>
      <c r="B1" s="199"/>
      <c r="C1" s="199"/>
      <c r="D1" s="200"/>
    </row>
    <row r="2" spans="1:12" s="12" customFormat="1" ht="30" x14ac:dyDescent="0.25">
      <c r="A2" s="21" t="s">
        <v>419</v>
      </c>
      <c r="B2" s="21" t="s">
        <v>418</v>
      </c>
      <c r="C2" s="21" t="s">
        <v>417</v>
      </c>
      <c r="D2" s="21" t="s">
        <v>416</v>
      </c>
      <c r="E2" s="21" t="s">
        <v>415</v>
      </c>
      <c r="F2" s="21" t="s">
        <v>414</v>
      </c>
      <c r="G2" s="21" t="s">
        <v>413</v>
      </c>
      <c r="H2" s="21" t="s">
        <v>412</v>
      </c>
      <c r="I2" s="21" t="s">
        <v>411</v>
      </c>
      <c r="J2" s="21" t="s">
        <v>410</v>
      </c>
      <c r="K2" s="21" t="s">
        <v>409</v>
      </c>
      <c r="L2" s="21" t="s">
        <v>408</v>
      </c>
    </row>
    <row r="3" spans="1:12" s="1" customFormat="1" x14ac:dyDescent="0.25">
      <c r="A3" s="18" t="s">
        <v>401</v>
      </c>
      <c r="B3" s="14" t="s">
        <v>24</v>
      </c>
      <c r="C3" s="14" t="s">
        <v>337</v>
      </c>
      <c r="D3" s="14" t="s">
        <v>41</v>
      </c>
      <c r="E3" s="51">
        <v>520319</v>
      </c>
      <c r="F3" s="52">
        <v>3.1852999999999998</v>
      </c>
      <c r="G3" s="51">
        <v>1657372.11</v>
      </c>
      <c r="H3" s="16">
        <v>42016</v>
      </c>
      <c r="I3" s="14" t="s">
        <v>400</v>
      </c>
      <c r="J3" s="14">
        <v>1634890548</v>
      </c>
      <c r="K3" s="14" t="s">
        <v>60</v>
      </c>
      <c r="L3" s="14" t="s">
        <v>4</v>
      </c>
    </row>
    <row r="4" spans="1:12" s="1" customFormat="1" ht="30" x14ac:dyDescent="0.25">
      <c r="A4" s="18" t="s">
        <v>399</v>
      </c>
      <c r="B4" s="14" t="s">
        <v>24</v>
      </c>
      <c r="C4" s="14" t="s">
        <v>39</v>
      </c>
      <c r="D4" s="14" t="s">
        <v>27</v>
      </c>
      <c r="E4" s="51">
        <v>3600</v>
      </c>
      <c r="F4" s="52">
        <v>2.6469999999999998</v>
      </c>
      <c r="G4" s="51">
        <v>9529.2000000000007</v>
      </c>
      <c r="H4" s="16">
        <v>42019</v>
      </c>
      <c r="I4" s="14" t="s">
        <v>398</v>
      </c>
      <c r="J4" s="14">
        <v>16130195681</v>
      </c>
      <c r="K4" s="14" t="s">
        <v>20</v>
      </c>
      <c r="L4" s="14" t="s">
        <v>5</v>
      </c>
    </row>
    <row r="5" spans="1:12" s="1" customFormat="1" x14ac:dyDescent="0.25">
      <c r="A5" s="18" t="s">
        <v>397</v>
      </c>
      <c r="B5" s="14" t="s">
        <v>24</v>
      </c>
      <c r="C5" s="14" t="s">
        <v>396</v>
      </c>
      <c r="D5" s="14" t="s">
        <v>27</v>
      </c>
      <c r="E5" s="51">
        <v>715</v>
      </c>
      <c r="F5" s="52">
        <v>2.6469999999999998</v>
      </c>
      <c r="G5" s="51">
        <v>1892.6</v>
      </c>
      <c r="H5" s="16">
        <v>42019</v>
      </c>
      <c r="I5" s="14" t="s">
        <v>395</v>
      </c>
      <c r="J5" s="14">
        <v>1613019535</v>
      </c>
      <c r="K5" s="14" t="s">
        <v>20</v>
      </c>
      <c r="L5" s="14" t="s">
        <v>5</v>
      </c>
    </row>
    <row r="6" spans="1:12" s="1" customFormat="1" x14ac:dyDescent="0.25">
      <c r="A6" s="18" t="s">
        <v>394</v>
      </c>
      <c r="B6" s="14" t="s">
        <v>24</v>
      </c>
      <c r="C6" s="14" t="s">
        <v>36</v>
      </c>
      <c r="D6" s="14" t="s">
        <v>27</v>
      </c>
      <c r="E6" s="51">
        <v>890.02</v>
      </c>
      <c r="F6" s="52">
        <v>2.6469999999999998</v>
      </c>
      <c r="G6" s="51">
        <v>2355.88</v>
      </c>
      <c r="H6" s="16">
        <v>42019</v>
      </c>
      <c r="I6" s="14" t="s">
        <v>393</v>
      </c>
      <c r="J6" s="14">
        <v>1613019557</v>
      </c>
      <c r="K6" s="14" t="s">
        <v>20</v>
      </c>
      <c r="L6" s="14" t="s">
        <v>5</v>
      </c>
    </row>
    <row r="7" spans="1:12" s="1" customFormat="1" x14ac:dyDescent="0.25">
      <c r="A7" s="18" t="s">
        <v>364</v>
      </c>
      <c r="B7" s="14" t="s">
        <v>24</v>
      </c>
      <c r="C7" s="14" t="s">
        <v>363</v>
      </c>
      <c r="D7" s="14" t="s">
        <v>41</v>
      </c>
      <c r="E7" s="51">
        <v>255</v>
      </c>
      <c r="F7" s="52">
        <v>3.2690000000000001</v>
      </c>
      <c r="G7" s="51">
        <v>833.59</v>
      </c>
      <c r="H7" s="16">
        <v>42062</v>
      </c>
      <c r="I7" s="14" t="s">
        <v>362</v>
      </c>
      <c r="J7" s="14">
        <v>1613112266</v>
      </c>
      <c r="K7" s="14" t="s">
        <v>20</v>
      </c>
      <c r="L7" s="14" t="s">
        <v>5</v>
      </c>
    </row>
    <row r="8" spans="1:12" s="1" customFormat="1" ht="30" x14ac:dyDescent="0.25">
      <c r="A8" s="18" t="s">
        <v>361</v>
      </c>
      <c r="B8" s="14" t="s">
        <v>24</v>
      </c>
      <c r="C8" s="14" t="s">
        <v>360</v>
      </c>
      <c r="D8" s="14" t="s">
        <v>27</v>
      </c>
      <c r="E8" s="51">
        <v>900</v>
      </c>
      <c r="F8" s="52">
        <v>2.9169999999999998</v>
      </c>
      <c r="G8" s="51">
        <v>2625.3</v>
      </c>
      <c r="H8" s="16">
        <v>42068</v>
      </c>
      <c r="I8" s="14" t="s">
        <v>359</v>
      </c>
      <c r="J8" s="14">
        <v>1613134452</v>
      </c>
      <c r="K8" s="14" t="s">
        <v>20</v>
      </c>
      <c r="L8" s="14" t="s">
        <v>5</v>
      </c>
    </row>
    <row r="9" spans="1:12" s="1" customFormat="1" x14ac:dyDescent="0.25">
      <c r="A9" s="18" t="s">
        <v>348</v>
      </c>
      <c r="B9" s="14" t="s">
        <v>24</v>
      </c>
      <c r="C9" s="14" t="s">
        <v>347</v>
      </c>
      <c r="D9" s="14" t="s">
        <v>27</v>
      </c>
      <c r="E9" s="51">
        <v>12000</v>
      </c>
      <c r="F9" s="52">
        <v>3.1539999999999999</v>
      </c>
      <c r="G9" s="51">
        <v>37848</v>
      </c>
      <c r="H9" s="16">
        <v>42079</v>
      </c>
      <c r="I9" s="14" t="s">
        <v>346</v>
      </c>
      <c r="J9" s="14">
        <v>1634895465</v>
      </c>
      <c r="K9" s="14" t="s">
        <v>60</v>
      </c>
      <c r="L9" s="14" t="s">
        <v>5</v>
      </c>
    </row>
    <row r="10" spans="1:12" s="1" customFormat="1" x14ac:dyDescent="0.25">
      <c r="A10" s="18" t="s">
        <v>345</v>
      </c>
      <c r="B10" s="14" t="s">
        <v>24</v>
      </c>
      <c r="C10" s="14" t="s">
        <v>77</v>
      </c>
      <c r="D10" s="14" t="s">
        <v>27</v>
      </c>
      <c r="E10" s="51">
        <v>900</v>
      </c>
      <c r="F10" s="52">
        <v>3.2765</v>
      </c>
      <c r="G10" s="51">
        <v>2948.85</v>
      </c>
      <c r="H10" s="16">
        <v>42082</v>
      </c>
      <c r="I10" s="14" t="s">
        <v>344</v>
      </c>
      <c r="J10" s="14">
        <v>1613164121</v>
      </c>
      <c r="K10" s="14" t="s">
        <v>20</v>
      </c>
      <c r="L10" s="14" t="s">
        <v>5</v>
      </c>
    </row>
    <row r="11" spans="1:12" s="1" customFormat="1" ht="30" x14ac:dyDescent="0.25">
      <c r="A11" s="18" t="s">
        <v>343</v>
      </c>
      <c r="B11" s="14" t="s">
        <v>24</v>
      </c>
      <c r="C11" s="14" t="s">
        <v>342</v>
      </c>
      <c r="D11" s="14" t="s">
        <v>27</v>
      </c>
      <c r="E11" s="51">
        <v>2024.5</v>
      </c>
      <c r="F11" s="52">
        <v>3.2749999999999999</v>
      </c>
      <c r="G11" s="51">
        <v>6630.23</v>
      </c>
      <c r="H11" s="16">
        <v>42082</v>
      </c>
      <c r="I11" s="14" t="s">
        <v>341</v>
      </c>
      <c r="J11" s="14">
        <v>1634895979</v>
      </c>
      <c r="K11" s="14" t="s">
        <v>60</v>
      </c>
      <c r="L11" s="14" t="s">
        <v>4</v>
      </c>
    </row>
    <row r="12" spans="1:12" s="1" customFormat="1" x14ac:dyDescent="0.25">
      <c r="A12" s="18" t="s">
        <v>59</v>
      </c>
      <c r="B12" s="14" t="s">
        <v>24</v>
      </c>
      <c r="C12" s="14" t="s">
        <v>36</v>
      </c>
      <c r="D12" s="14" t="s">
        <v>27</v>
      </c>
      <c r="E12" s="51">
        <v>484.63</v>
      </c>
      <c r="F12" s="52">
        <v>3.2765</v>
      </c>
      <c r="G12" s="51">
        <v>1587.89</v>
      </c>
      <c r="H12" s="16">
        <v>42082</v>
      </c>
      <c r="I12" s="14" t="s">
        <v>340</v>
      </c>
      <c r="J12" s="14">
        <v>1613164114</v>
      </c>
      <c r="K12" s="14" t="s">
        <v>20</v>
      </c>
      <c r="L12" s="14" t="s">
        <v>5</v>
      </c>
    </row>
    <row r="13" spans="1:12" s="1" customFormat="1" ht="30" x14ac:dyDescent="0.25">
      <c r="A13" s="18" t="s">
        <v>83</v>
      </c>
      <c r="B13" s="14" t="s">
        <v>24</v>
      </c>
      <c r="C13" s="14" t="s">
        <v>39</v>
      </c>
      <c r="D13" s="14" t="s">
        <v>27</v>
      </c>
      <c r="E13" s="51">
        <v>9900</v>
      </c>
      <c r="F13" s="52">
        <v>3.2814999999999999</v>
      </c>
      <c r="G13" s="51">
        <v>32486.85</v>
      </c>
      <c r="H13" s="16">
        <v>42083</v>
      </c>
      <c r="I13" s="14" t="s">
        <v>339</v>
      </c>
      <c r="J13" s="14">
        <v>1613167426</v>
      </c>
      <c r="K13" s="14" t="s">
        <v>20</v>
      </c>
      <c r="L13" s="14" t="s">
        <v>5</v>
      </c>
    </row>
    <row r="14" spans="1:12" s="1" customFormat="1" x14ac:dyDescent="0.25">
      <c r="A14" s="18" t="s">
        <v>338</v>
      </c>
      <c r="B14" s="14" t="s">
        <v>24</v>
      </c>
      <c r="C14" s="14" t="s">
        <v>337</v>
      </c>
      <c r="D14" s="14" t="s">
        <v>41</v>
      </c>
      <c r="E14" s="51">
        <v>12795</v>
      </c>
      <c r="F14" s="52">
        <v>3.4729999999999999</v>
      </c>
      <c r="G14" s="51">
        <v>44437.03</v>
      </c>
      <c r="H14" s="16">
        <v>42086</v>
      </c>
      <c r="I14" s="14" t="s">
        <v>336</v>
      </c>
      <c r="J14" s="14">
        <v>1634896092</v>
      </c>
      <c r="K14" s="14" t="s">
        <v>60</v>
      </c>
      <c r="L14" s="14" t="s">
        <v>5</v>
      </c>
    </row>
    <row r="15" spans="1:12" s="1" customFormat="1" ht="30" x14ac:dyDescent="0.25">
      <c r="A15" s="18" t="s">
        <v>310</v>
      </c>
      <c r="B15" s="14" t="s">
        <v>24</v>
      </c>
      <c r="C15" s="14" t="s">
        <v>39</v>
      </c>
      <c r="D15" s="14" t="s">
        <v>27</v>
      </c>
      <c r="E15" s="51">
        <v>5850</v>
      </c>
      <c r="F15" s="52">
        <v>3.1480999999999999</v>
      </c>
      <c r="G15" s="51">
        <v>18416.38</v>
      </c>
      <c r="H15" s="16">
        <v>42090</v>
      </c>
      <c r="I15" s="14" t="s">
        <v>333</v>
      </c>
      <c r="J15" s="14">
        <v>1613175066</v>
      </c>
      <c r="K15" s="14" t="s">
        <v>20</v>
      </c>
      <c r="L15" s="14" t="s">
        <v>5</v>
      </c>
    </row>
    <row r="16" spans="1:12" s="1" customFormat="1" ht="30" x14ac:dyDescent="0.25">
      <c r="A16" s="18" t="s">
        <v>335</v>
      </c>
      <c r="B16" s="14" t="s">
        <v>24</v>
      </c>
      <c r="C16" s="14" t="s">
        <v>334</v>
      </c>
      <c r="D16" s="14" t="s">
        <v>27</v>
      </c>
      <c r="E16" s="51">
        <v>1691.74</v>
      </c>
      <c r="F16" s="52">
        <v>3.1720000000000002</v>
      </c>
      <c r="G16" s="51">
        <v>5366.19</v>
      </c>
      <c r="H16" s="16">
        <v>42088</v>
      </c>
      <c r="I16" s="14" t="s">
        <v>333</v>
      </c>
      <c r="J16" s="14">
        <v>1613175066</v>
      </c>
      <c r="K16" s="14" t="s">
        <v>20</v>
      </c>
      <c r="L16" s="14" t="s">
        <v>5</v>
      </c>
    </row>
    <row r="17" spans="1:12" s="1" customFormat="1" x14ac:dyDescent="0.25">
      <c r="A17" s="18" t="s">
        <v>332</v>
      </c>
      <c r="B17" s="14" t="s">
        <v>24</v>
      </c>
      <c r="C17" s="14" t="s">
        <v>279</v>
      </c>
      <c r="D17" s="14" t="s">
        <v>27</v>
      </c>
      <c r="E17" s="51">
        <v>965</v>
      </c>
      <c r="F17" s="52">
        <v>3.1720000000000002</v>
      </c>
      <c r="G17" s="51">
        <v>3060.98</v>
      </c>
      <c r="H17" s="16">
        <v>42088</v>
      </c>
      <c r="I17" s="14" t="s">
        <v>331</v>
      </c>
      <c r="J17" s="14">
        <v>16131750561</v>
      </c>
      <c r="K17" s="14" t="s">
        <v>20</v>
      </c>
      <c r="L17" s="14" t="s">
        <v>5</v>
      </c>
    </row>
    <row r="18" spans="1:12" s="1" customFormat="1" ht="30" x14ac:dyDescent="0.25">
      <c r="A18" s="18" t="s">
        <v>310</v>
      </c>
      <c r="B18" s="14" t="s">
        <v>24</v>
      </c>
      <c r="C18" s="14" t="s">
        <v>39</v>
      </c>
      <c r="D18" s="14" t="s">
        <v>27</v>
      </c>
      <c r="E18" s="51">
        <v>1350</v>
      </c>
      <c r="F18" s="52">
        <v>3.1480999999999999</v>
      </c>
      <c r="G18" s="51">
        <v>4249.93</v>
      </c>
      <c r="H18" s="16">
        <v>42090</v>
      </c>
      <c r="I18" s="14" t="s">
        <v>311</v>
      </c>
      <c r="J18" s="14">
        <v>1613179225</v>
      </c>
      <c r="K18" s="14" t="s">
        <v>20</v>
      </c>
      <c r="L18" s="14" t="s">
        <v>5</v>
      </c>
    </row>
    <row r="19" spans="1:12" s="1" customFormat="1" ht="30" x14ac:dyDescent="0.25">
      <c r="A19" s="18" t="s">
        <v>310</v>
      </c>
      <c r="B19" s="14" t="s">
        <v>24</v>
      </c>
      <c r="C19" s="14" t="s">
        <v>39</v>
      </c>
      <c r="D19" s="14" t="s">
        <v>27</v>
      </c>
      <c r="E19" s="51">
        <v>2250</v>
      </c>
      <c r="F19" s="52">
        <v>3.1480999999999999</v>
      </c>
      <c r="G19" s="51">
        <v>7083.22</v>
      </c>
      <c r="H19" s="16">
        <v>42090</v>
      </c>
      <c r="I19" s="14" t="s">
        <v>309</v>
      </c>
      <c r="J19" s="14">
        <v>1613179225</v>
      </c>
      <c r="K19" s="14" t="s">
        <v>20</v>
      </c>
      <c r="L19" s="14" t="s">
        <v>5</v>
      </c>
    </row>
    <row r="20" spans="1:12" s="1" customFormat="1" x14ac:dyDescent="0.25">
      <c r="A20" s="18" t="s">
        <v>308</v>
      </c>
      <c r="B20" s="14" t="s">
        <v>24</v>
      </c>
      <c r="C20" s="14" t="s">
        <v>307</v>
      </c>
      <c r="D20" s="14" t="s">
        <v>27</v>
      </c>
      <c r="E20" s="51">
        <v>10831</v>
      </c>
      <c r="F20" s="52">
        <v>3.2305000000000001</v>
      </c>
      <c r="G20" s="51">
        <v>34989.54</v>
      </c>
      <c r="H20" s="16">
        <v>42096</v>
      </c>
      <c r="I20" s="14" t="s">
        <v>306</v>
      </c>
      <c r="J20" s="14">
        <v>1634897007</v>
      </c>
      <c r="K20" s="14" t="s">
        <v>14</v>
      </c>
      <c r="L20" s="14" t="s">
        <v>5</v>
      </c>
    </row>
    <row r="21" spans="1:12" s="1" customFormat="1" ht="30" x14ac:dyDescent="0.25">
      <c r="A21" s="18" t="s">
        <v>283</v>
      </c>
      <c r="B21" s="14" t="s">
        <v>24</v>
      </c>
      <c r="C21" s="14" t="s">
        <v>282</v>
      </c>
      <c r="D21" s="14" t="s">
        <v>27</v>
      </c>
      <c r="E21" s="51">
        <v>270</v>
      </c>
      <c r="F21" s="52">
        <v>3.0449999999999999</v>
      </c>
      <c r="G21" s="51">
        <v>822.15</v>
      </c>
      <c r="H21" s="16">
        <v>42111</v>
      </c>
      <c r="I21" s="14" t="s">
        <v>281</v>
      </c>
      <c r="J21" s="14">
        <v>1613245797</v>
      </c>
      <c r="K21" s="14" t="s">
        <v>20</v>
      </c>
      <c r="L21" s="14" t="s">
        <v>5</v>
      </c>
    </row>
    <row r="22" spans="1:12" s="1" customFormat="1" x14ac:dyDescent="0.25">
      <c r="A22" s="18" t="s">
        <v>280</v>
      </c>
      <c r="B22" s="14" t="s">
        <v>24</v>
      </c>
      <c r="C22" s="14" t="s">
        <v>279</v>
      </c>
      <c r="D22" s="14" t="s">
        <v>27</v>
      </c>
      <c r="E22" s="51">
        <v>595</v>
      </c>
      <c r="F22" s="52">
        <v>3.073</v>
      </c>
      <c r="G22" s="51">
        <v>1828.43</v>
      </c>
      <c r="H22" s="16">
        <v>42111</v>
      </c>
      <c r="I22" s="14" t="s">
        <v>278</v>
      </c>
      <c r="J22" s="14">
        <v>1613245595</v>
      </c>
      <c r="K22" s="14" t="s">
        <v>20</v>
      </c>
      <c r="L22" s="14" t="s">
        <v>5</v>
      </c>
    </row>
    <row r="23" spans="1:12" s="1" customFormat="1" x14ac:dyDescent="0.25">
      <c r="A23" s="18" t="s">
        <v>269</v>
      </c>
      <c r="B23" s="14" t="s">
        <v>24</v>
      </c>
      <c r="C23" s="14" t="s">
        <v>268</v>
      </c>
      <c r="D23" s="14" t="s">
        <v>41</v>
      </c>
      <c r="E23" s="51">
        <v>28364</v>
      </c>
      <c r="F23" s="52">
        <v>3.2330000000000001</v>
      </c>
      <c r="G23" s="51">
        <v>91700.81</v>
      </c>
      <c r="H23" s="16">
        <v>42122</v>
      </c>
      <c r="I23" s="14" t="s">
        <v>270</v>
      </c>
      <c r="J23" s="14">
        <v>1613263168</v>
      </c>
      <c r="K23" s="14" t="s">
        <v>20</v>
      </c>
      <c r="L23" s="14" t="s">
        <v>5</v>
      </c>
    </row>
    <row r="24" spans="1:12" s="1" customFormat="1" x14ac:dyDescent="0.25">
      <c r="A24" s="18" t="s">
        <v>269</v>
      </c>
      <c r="B24" s="14" t="s">
        <v>24</v>
      </c>
      <c r="C24" s="14" t="s">
        <v>268</v>
      </c>
      <c r="D24" s="14" t="s">
        <v>41</v>
      </c>
      <c r="E24" s="51">
        <v>86636</v>
      </c>
      <c r="F24" s="52">
        <v>3.2330000000000001</v>
      </c>
      <c r="G24" s="51">
        <v>280094.18</v>
      </c>
      <c r="H24" s="16">
        <v>42122</v>
      </c>
      <c r="I24" s="14" t="s">
        <v>267</v>
      </c>
      <c r="J24" s="14">
        <v>1634898808</v>
      </c>
      <c r="K24" s="14" t="s">
        <v>60</v>
      </c>
      <c r="L24" s="14" t="s">
        <v>5</v>
      </c>
    </row>
    <row r="25" spans="1:12" s="1" customFormat="1" ht="30" x14ac:dyDescent="0.25">
      <c r="A25" s="18" t="s">
        <v>237</v>
      </c>
      <c r="B25" s="14" t="s">
        <v>24</v>
      </c>
      <c r="C25" s="14" t="s">
        <v>109</v>
      </c>
      <c r="D25" s="14" t="s">
        <v>27</v>
      </c>
      <c r="E25" s="51">
        <v>4000</v>
      </c>
      <c r="F25" s="52">
        <v>3.0449999999999999</v>
      </c>
      <c r="G25" s="51">
        <v>12180</v>
      </c>
      <c r="H25" s="16">
        <v>42150</v>
      </c>
      <c r="I25" s="14" t="s">
        <v>236</v>
      </c>
      <c r="J25" s="14">
        <v>1613325586</v>
      </c>
      <c r="K25" s="14" t="s">
        <v>20</v>
      </c>
      <c r="L25" s="14" t="s">
        <v>5</v>
      </c>
    </row>
    <row r="26" spans="1:12" s="133" customFormat="1" ht="30" x14ac:dyDescent="0.25">
      <c r="A26" s="134" t="s">
        <v>83</v>
      </c>
      <c r="B26" s="134" t="s">
        <v>24</v>
      </c>
      <c r="C26" s="135" t="s">
        <v>39</v>
      </c>
      <c r="D26" s="14" t="s">
        <v>27</v>
      </c>
      <c r="E26" s="136">
        <v>6750</v>
      </c>
      <c r="F26" s="137">
        <v>3.87</v>
      </c>
      <c r="G26" s="136">
        <f>E26*F26</f>
        <v>26122.5</v>
      </c>
      <c r="H26" s="134" t="s">
        <v>1124</v>
      </c>
      <c r="I26" s="133" t="s">
        <v>1579</v>
      </c>
      <c r="J26" s="134">
        <v>1613380850</v>
      </c>
      <c r="K26" s="134" t="s">
        <v>20</v>
      </c>
      <c r="L26" s="134" t="s">
        <v>5</v>
      </c>
    </row>
    <row r="27" spans="1:12" s="1" customFormat="1" ht="30" x14ac:dyDescent="0.25">
      <c r="A27" s="18" t="s">
        <v>83</v>
      </c>
      <c r="B27" s="14" t="s">
        <v>24</v>
      </c>
      <c r="C27" s="14" t="s">
        <v>39</v>
      </c>
      <c r="D27" s="14" t="s">
        <v>27</v>
      </c>
      <c r="E27" s="51">
        <v>4950</v>
      </c>
      <c r="F27" s="52">
        <v>3.0449999999999999</v>
      </c>
      <c r="G27" s="51">
        <v>15072.75</v>
      </c>
      <c r="H27" s="16">
        <v>42150</v>
      </c>
      <c r="I27" s="14" t="s">
        <v>228</v>
      </c>
      <c r="J27" s="14">
        <v>1613325570</v>
      </c>
      <c r="K27" s="14" t="s">
        <v>20</v>
      </c>
      <c r="L27" s="14" t="s">
        <v>5</v>
      </c>
    </row>
    <row r="28" spans="1:12" s="1" customFormat="1" x14ac:dyDescent="0.25">
      <c r="A28" s="18" t="s">
        <v>227</v>
      </c>
      <c r="B28" s="14" t="s">
        <v>24</v>
      </c>
      <c r="C28" s="14" t="s">
        <v>226</v>
      </c>
      <c r="D28" s="14" t="s">
        <v>41</v>
      </c>
      <c r="E28" s="51">
        <v>60640</v>
      </c>
      <c r="F28" s="52">
        <v>3.4729999999999999</v>
      </c>
      <c r="G28" s="51">
        <v>210602.72</v>
      </c>
      <c r="H28" s="16">
        <v>42158</v>
      </c>
      <c r="I28" s="14" t="s">
        <v>225</v>
      </c>
      <c r="J28" s="14">
        <v>1634901835</v>
      </c>
      <c r="K28" s="14" t="s">
        <v>60</v>
      </c>
      <c r="L28" s="14" t="s">
        <v>4</v>
      </c>
    </row>
    <row r="29" spans="1:12" s="1" customFormat="1" ht="30" x14ac:dyDescent="0.25">
      <c r="A29" s="18" t="s">
        <v>214</v>
      </c>
      <c r="B29" s="14" t="s">
        <v>24</v>
      </c>
      <c r="C29" s="14" t="s">
        <v>109</v>
      </c>
      <c r="D29" s="14" t="s">
        <v>27</v>
      </c>
      <c r="E29" s="51">
        <v>2000</v>
      </c>
      <c r="F29" s="52">
        <v>3.1469999999999998</v>
      </c>
      <c r="G29" s="51">
        <v>6294</v>
      </c>
      <c r="H29" s="16">
        <v>42160</v>
      </c>
      <c r="I29" s="14" t="s">
        <v>213</v>
      </c>
      <c r="J29" s="14">
        <v>1613354850</v>
      </c>
      <c r="K29" s="14" t="s">
        <v>20</v>
      </c>
      <c r="L29" s="14" t="s">
        <v>5</v>
      </c>
    </row>
    <row r="30" spans="1:12" s="1" customFormat="1" x14ac:dyDescent="0.25">
      <c r="A30" s="18" t="s">
        <v>212</v>
      </c>
      <c r="B30" s="14" t="s">
        <v>24</v>
      </c>
      <c r="C30" s="14" t="s">
        <v>211</v>
      </c>
      <c r="D30" s="14" t="s">
        <v>41</v>
      </c>
      <c r="E30" s="51">
        <v>700</v>
      </c>
      <c r="F30" s="52">
        <v>3.4820000000000002</v>
      </c>
      <c r="G30" s="51">
        <v>2437.4</v>
      </c>
      <c r="H30" s="16">
        <v>42163</v>
      </c>
      <c r="I30" s="14" t="s">
        <v>210</v>
      </c>
      <c r="J30" s="14">
        <v>16133582</v>
      </c>
      <c r="K30" s="14" t="s">
        <v>20</v>
      </c>
      <c r="L30" s="14" t="s">
        <v>5</v>
      </c>
    </row>
    <row r="31" spans="1:12" s="1" customFormat="1" ht="30" x14ac:dyDescent="0.25">
      <c r="A31" s="18" t="s">
        <v>83</v>
      </c>
      <c r="B31" s="14" t="s">
        <v>24</v>
      </c>
      <c r="C31" s="14" t="s">
        <v>39</v>
      </c>
      <c r="D31" s="14" t="s">
        <v>27</v>
      </c>
      <c r="E31" s="51">
        <v>9450</v>
      </c>
      <c r="F31" s="52">
        <v>3.1355</v>
      </c>
      <c r="G31" s="51">
        <v>29630.47</v>
      </c>
      <c r="H31" s="16">
        <v>42171</v>
      </c>
      <c r="I31" s="14" t="s">
        <v>206</v>
      </c>
      <c r="J31" s="14">
        <v>1613380850</v>
      </c>
      <c r="K31" s="14" t="s">
        <v>20</v>
      </c>
      <c r="L31" s="14" t="s">
        <v>5</v>
      </c>
    </row>
    <row r="32" spans="1:12" s="1" customFormat="1" x14ac:dyDescent="0.25">
      <c r="A32" s="18" t="s">
        <v>198</v>
      </c>
      <c r="B32" s="14" t="s">
        <v>24</v>
      </c>
      <c r="C32" s="14" t="s">
        <v>129</v>
      </c>
      <c r="D32" s="14" t="s">
        <v>27</v>
      </c>
      <c r="E32" s="51">
        <v>1578</v>
      </c>
      <c r="F32" s="52">
        <v>3.12</v>
      </c>
      <c r="G32" s="51">
        <v>4923.3599999999997</v>
      </c>
      <c r="H32" s="16">
        <v>42188</v>
      </c>
      <c r="I32" s="14" t="s">
        <v>197</v>
      </c>
      <c r="J32" s="14">
        <v>1613419722</v>
      </c>
      <c r="K32" s="14" t="s">
        <v>20</v>
      </c>
      <c r="L32" s="14" t="s">
        <v>5</v>
      </c>
    </row>
    <row r="33" spans="1:12" s="1" customFormat="1" ht="30" x14ac:dyDescent="0.25">
      <c r="A33" s="18" t="s">
        <v>196</v>
      </c>
      <c r="B33" s="14" t="s">
        <v>24</v>
      </c>
      <c r="C33" s="14" t="s">
        <v>195</v>
      </c>
      <c r="D33" s="14" t="s">
        <v>41</v>
      </c>
      <c r="E33" s="51">
        <v>244</v>
      </c>
      <c r="F33" s="52">
        <v>3.4609999999999999</v>
      </c>
      <c r="G33" s="51">
        <v>844.48</v>
      </c>
      <c r="H33" s="16">
        <v>42097</v>
      </c>
      <c r="I33" s="14" t="s">
        <v>194</v>
      </c>
      <c r="J33" s="14">
        <v>1613419744</v>
      </c>
      <c r="K33" s="14" t="s">
        <v>20</v>
      </c>
      <c r="L33" s="14" t="s">
        <v>5</v>
      </c>
    </row>
    <row r="34" spans="1:12" s="1" customFormat="1" x14ac:dyDescent="0.25">
      <c r="A34" s="18" t="s">
        <v>193</v>
      </c>
      <c r="B34" s="14" t="s">
        <v>24</v>
      </c>
      <c r="C34" s="14" t="s">
        <v>135</v>
      </c>
      <c r="D34" s="14" t="s">
        <v>27</v>
      </c>
      <c r="E34" s="51">
        <v>1638</v>
      </c>
      <c r="F34" s="52">
        <v>3.12</v>
      </c>
      <c r="G34" s="51">
        <v>5110.5600000000004</v>
      </c>
      <c r="H34" s="16">
        <v>42188</v>
      </c>
      <c r="I34" s="14" t="s">
        <v>192</v>
      </c>
      <c r="J34" s="14">
        <v>1613419735</v>
      </c>
      <c r="K34" s="14" t="s">
        <v>20</v>
      </c>
      <c r="L34" s="14" t="s">
        <v>5</v>
      </c>
    </row>
    <row r="35" spans="1:12" s="1" customFormat="1" x14ac:dyDescent="0.25">
      <c r="A35" s="18" t="s">
        <v>191</v>
      </c>
      <c r="B35" s="14" t="s">
        <v>24</v>
      </c>
      <c r="C35" s="14" t="s">
        <v>190</v>
      </c>
      <c r="D35" s="14" t="s">
        <v>41</v>
      </c>
      <c r="E35" s="51">
        <v>1250</v>
      </c>
      <c r="F35" s="52">
        <v>3.4609999999999999</v>
      </c>
      <c r="G35" s="51">
        <v>4326.25</v>
      </c>
      <c r="H35" s="16">
        <v>42188</v>
      </c>
      <c r="I35" s="14" t="s">
        <v>189</v>
      </c>
      <c r="J35" s="14">
        <v>16134197191</v>
      </c>
      <c r="K35" s="14" t="s">
        <v>20</v>
      </c>
      <c r="L35" s="14" t="s">
        <v>5</v>
      </c>
    </row>
    <row r="36" spans="1:12" s="1" customFormat="1" ht="30" x14ac:dyDescent="0.25">
      <c r="A36" s="18" t="s">
        <v>25</v>
      </c>
      <c r="B36" s="14" t="s">
        <v>24</v>
      </c>
      <c r="C36" s="14" t="s">
        <v>23</v>
      </c>
      <c r="D36" s="14" t="s">
        <v>22</v>
      </c>
      <c r="E36" s="51">
        <v>1600</v>
      </c>
      <c r="F36" s="52">
        <v>3.3262999999999998</v>
      </c>
      <c r="G36" s="51">
        <v>5322.08</v>
      </c>
      <c r="H36" s="16">
        <v>42192</v>
      </c>
      <c r="I36" s="14" t="s">
        <v>188</v>
      </c>
      <c r="J36" s="14">
        <v>1613437377</v>
      </c>
      <c r="K36" s="14" t="s">
        <v>20</v>
      </c>
      <c r="L36" s="14" t="s">
        <v>5</v>
      </c>
    </row>
    <row r="37" spans="1:12" s="1" customFormat="1" x14ac:dyDescent="0.25">
      <c r="A37" s="18" t="s">
        <v>179</v>
      </c>
      <c r="B37" s="14" t="s">
        <v>24</v>
      </c>
      <c r="C37" s="14" t="s">
        <v>178</v>
      </c>
      <c r="D37" s="14" t="s">
        <v>27</v>
      </c>
      <c r="E37" s="51">
        <v>358779.6</v>
      </c>
      <c r="F37" s="52">
        <v>3.1549999999999998</v>
      </c>
      <c r="G37" s="51">
        <v>1131949.6299999999</v>
      </c>
      <c r="H37" s="16">
        <v>42202</v>
      </c>
      <c r="I37" s="14">
        <v>15318242</v>
      </c>
      <c r="J37" s="14">
        <v>1634905278</v>
      </c>
      <c r="K37" s="14" t="s">
        <v>60</v>
      </c>
      <c r="L37" s="14" t="s">
        <v>5</v>
      </c>
    </row>
    <row r="38" spans="1:12" s="1" customFormat="1" ht="30" x14ac:dyDescent="0.25">
      <c r="A38" s="18" t="s">
        <v>83</v>
      </c>
      <c r="B38" s="14" t="s">
        <v>24</v>
      </c>
      <c r="C38" s="14" t="s">
        <v>39</v>
      </c>
      <c r="D38" s="14" t="s">
        <v>27</v>
      </c>
      <c r="E38" s="51">
        <v>1350</v>
      </c>
      <c r="F38" s="52">
        <v>3.4824999999999999</v>
      </c>
      <c r="G38" s="51">
        <v>4701.37</v>
      </c>
      <c r="H38" s="16">
        <v>42234</v>
      </c>
      <c r="I38" s="14">
        <v>15326712</v>
      </c>
      <c r="J38" s="14">
        <v>1613527039</v>
      </c>
      <c r="K38" s="14" t="s">
        <v>20</v>
      </c>
      <c r="L38" s="14" t="s">
        <v>5</v>
      </c>
    </row>
    <row r="39" spans="1:12" s="1" customFormat="1" x14ac:dyDescent="0.25">
      <c r="A39" s="18" t="s">
        <v>68</v>
      </c>
      <c r="B39" s="14" t="s">
        <v>24</v>
      </c>
      <c r="C39" s="14" t="s">
        <v>67</v>
      </c>
      <c r="D39" s="14" t="s">
        <v>51</v>
      </c>
      <c r="E39" s="51">
        <v>1100</v>
      </c>
      <c r="F39" s="52">
        <v>5.4390000000000001</v>
      </c>
      <c r="G39" s="51">
        <v>5982.9</v>
      </c>
      <c r="H39" s="16">
        <v>42237</v>
      </c>
      <c r="I39" s="14" t="s">
        <v>157</v>
      </c>
      <c r="J39" s="14">
        <v>1613534962</v>
      </c>
      <c r="K39" s="14" t="s">
        <v>20</v>
      </c>
      <c r="L39" s="14" t="s">
        <v>5</v>
      </c>
    </row>
    <row r="40" spans="1:12" s="1" customFormat="1" x14ac:dyDescent="0.25">
      <c r="A40" s="18" t="s">
        <v>58</v>
      </c>
      <c r="B40" s="14" t="s">
        <v>24</v>
      </c>
      <c r="C40" s="14" t="s">
        <v>57</v>
      </c>
      <c r="D40" s="14" t="s">
        <v>27</v>
      </c>
      <c r="E40" s="51">
        <v>1980</v>
      </c>
      <c r="F40" s="52">
        <v>3.4740000000000002</v>
      </c>
      <c r="G40" s="51">
        <v>6878.52</v>
      </c>
      <c r="H40" s="16">
        <v>42237</v>
      </c>
      <c r="I40" s="14" t="s">
        <v>156</v>
      </c>
      <c r="J40" s="14">
        <v>1613534967</v>
      </c>
      <c r="K40" s="14" t="s">
        <v>20</v>
      </c>
      <c r="L40" s="14" t="s">
        <v>5</v>
      </c>
    </row>
    <row r="41" spans="1:12" s="1" customFormat="1" x14ac:dyDescent="0.25">
      <c r="A41" s="18" t="s">
        <v>152</v>
      </c>
      <c r="B41" s="14" t="s">
        <v>24</v>
      </c>
      <c r="C41" s="14" t="s">
        <v>129</v>
      </c>
      <c r="D41" s="14" t="s">
        <v>27</v>
      </c>
      <c r="E41" s="51">
        <v>450</v>
      </c>
      <c r="F41" s="52">
        <v>3.5350000000000001</v>
      </c>
      <c r="G41" s="51">
        <v>1590.75</v>
      </c>
      <c r="H41" s="16">
        <v>42242</v>
      </c>
      <c r="I41" s="14" t="s">
        <v>151</v>
      </c>
      <c r="J41" s="14">
        <v>1613540595</v>
      </c>
      <c r="K41" s="14" t="s">
        <v>20</v>
      </c>
      <c r="L41" s="14" t="s">
        <v>5</v>
      </c>
    </row>
    <row r="42" spans="1:12" s="1" customFormat="1" ht="30" x14ac:dyDescent="0.25">
      <c r="A42" s="18" t="s">
        <v>150</v>
      </c>
      <c r="B42" s="14" t="s">
        <v>24</v>
      </c>
      <c r="C42" s="14" t="s">
        <v>149</v>
      </c>
      <c r="D42" s="14" t="s">
        <v>27</v>
      </c>
      <c r="E42" s="51">
        <v>950</v>
      </c>
      <c r="F42" s="52">
        <v>3.5350000000000001</v>
      </c>
      <c r="G42" s="51">
        <v>3358.25</v>
      </c>
      <c r="H42" s="16">
        <v>42242</v>
      </c>
      <c r="I42" s="14" t="s">
        <v>148</v>
      </c>
      <c r="J42" s="14"/>
      <c r="K42" s="14" t="s">
        <v>20</v>
      </c>
      <c r="L42" s="14" t="s">
        <v>5</v>
      </c>
    </row>
    <row r="43" spans="1:12" s="1" customFormat="1" x14ac:dyDescent="0.25">
      <c r="A43" s="18" t="s">
        <v>147</v>
      </c>
      <c r="B43" s="14" t="s">
        <v>24</v>
      </c>
      <c r="C43" s="14" t="s">
        <v>115</v>
      </c>
      <c r="D43" s="14" t="s">
        <v>27</v>
      </c>
      <c r="E43" s="51">
        <v>600</v>
      </c>
      <c r="F43" s="52">
        <v>3.5350000000000001</v>
      </c>
      <c r="G43" s="51">
        <v>2121</v>
      </c>
      <c r="H43" s="16">
        <v>42242</v>
      </c>
      <c r="I43" s="14" t="s">
        <v>146</v>
      </c>
      <c r="J43" s="14">
        <v>1613540650</v>
      </c>
      <c r="K43" s="14" t="s">
        <v>20</v>
      </c>
      <c r="L43" s="14" t="s">
        <v>5</v>
      </c>
    </row>
    <row r="44" spans="1:12" s="1" customFormat="1" ht="30" x14ac:dyDescent="0.25">
      <c r="A44" s="18" t="s">
        <v>145</v>
      </c>
      <c r="B44" s="14" t="s">
        <v>24</v>
      </c>
      <c r="C44" s="14" t="s">
        <v>144</v>
      </c>
      <c r="D44" s="14" t="s">
        <v>27</v>
      </c>
      <c r="E44" s="51">
        <v>425</v>
      </c>
      <c r="F44" s="52">
        <v>3.5350000000000001</v>
      </c>
      <c r="G44" s="51">
        <v>1502.37</v>
      </c>
      <c r="H44" s="16">
        <v>42242</v>
      </c>
      <c r="I44" s="14" t="s">
        <v>143</v>
      </c>
      <c r="J44" s="14">
        <v>1613540634</v>
      </c>
      <c r="K44" s="14" t="s">
        <v>20</v>
      </c>
      <c r="L44" s="14" t="s">
        <v>5</v>
      </c>
    </row>
    <row r="45" spans="1:12" s="1" customFormat="1" x14ac:dyDescent="0.25">
      <c r="A45" s="18" t="s">
        <v>142</v>
      </c>
      <c r="B45" s="14" t="s">
        <v>24</v>
      </c>
      <c r="C45" s="14" t="s">
        <v>135</v>
      </c>
      <c r="D45" s="14" t="s">
        <v>27</v>
      </c>
      <c r="E45" s="51">
        <v>919</v>
      </c>
      <c r="F45" s="52">
        <v>3.5350000000000001</v>
      </c>
      <c r="G45" s="51">
        <v>3248.66</v>
      </c>
      <c r="H45" s="16">
        <v>42242</v>
      </c>
      <c r="I45" s="14" t="s">
        <v>141</v>
      </c>
      <c r="J45" s="14">
        <v>1613540695</v>
      </c>
      <c r="K45" s="14" t="s">
        <v>20</v>
      </c>
      <c r="L45" s="14" t="s">
        <v>5</v>
      </c>
    </row>
    <row r="46" spans="1:12" s="1" customFormat="1" ht="30" x14ac:dyDescent="0.25">
      <c r="A46" s="18" t="s">
        <v>140</v>
      </c>
      <c r="B46" s="14" t="s">
        <v>24</v>
      </c>
      <c r="C46" s="14" t="s">
        <v>109</v>
      </c>
      <c r="D46" s="14" t="s">
        <v>27</v>
      </c>
      <c r="E46" s="51">
        <v>2000</v>
      </c>
      <c r="F46" s="52">
        <v>3.5350000000000001</v>
      </c>
      <c r="G46" s="51">
        <v>7070</v>
      </c>
      <c r="H46" s="16">
        <v>42242</v>
      </c>
      <c r="I46" s="14" t="s">
        <v>139</v>
      </c>
      <c r="J46" s="14">
        <v>1613540571</v>
      </c>
      <c r="K46" s="14" t="s">
        <v>20</v>
      </c>
      <c r="L46" s="14" t="s">
        <v>5</v>
      </c>
    </row>
    <row r="47" spans="1:12" s="1" customFormat="1" x14ac:dyDescent="0.25">
      <c r="A47" s="18" t="s">
        <v>138</v>
      </c>
      <c r="B47" s="14" t="s">
        <v>24</v>
      </c>
      <c r="C47" s="14" t="s">
        <v>115</v>
      </c>
      <c r="D47" s="14" t="s">
        <v>27</v>
      </c>
      <c r="E47" s="51">
        <v>2100</v>
      </c>
      <c r="F47" s="52">
        <v>3.5350000000000001</v>
      </c>
      <c r="G47" s="51">
        <v>7423.5</v>
      </c>
      <c r="H47" s="16">
        <v>42242</v>
      </c>
      <c r="I47" s="14" t="s">
        <v>137</v>
      </c>
      <c r="J47" s="14">
        <v>1613540711</v>
      </c>
      <c r="K47" s="14" t="s">
        <v>20</v>
      </c>
      <c r="L47" s="14" t="s">
        <v>5</v>
      </c>
    </row>
    <row r="48" spans="1:12" s="1" customFormat="1" x14ac:dyDescent="0.25">
      <c r="A48" s="18" t="s">
        <v>136</v>
      </c>
      <c r="B48" s="14" t="s">
        <v>24</v>
      </c>
      <c r="C48" s="14" t="s">
        <v>135</v>
      </c>
      <c r="D48" s="14" t="s">
        <v>27</v>
      </c>
      <c r="E48" s="51">
        <v>1519</v>
      </c>
      <c r="F48" s="52">
        <v>3.5350000000000001</v>
      </c>
      <c r="G48" s="51">
        <v>5369.66</v>
      </c>
      <c r="H48" s="16">
        <v>42242</v>
      </c>
      <c r="I48" s="14" t="s">
        <v>134</v>
      </c>
      <c r="J48" s="14">
        <v>1613540722</v>
      </c>
      <c r="K48" s="14" t="s">
        <v>20</v>
      </c>
      <c r="L48" s="14" t="s">
        <v>5</v>
      </c>
    </row>
    <row r="49" spans="1:12" s="1" customFormat="1" x14ac:dyDescent="0.25">
      <c r="A49" s="18" t="s">
        <v>133</v>
      </c>
      <c r="B49" s="14" t="s">
        <v>24</v>
      </c>
      <c r="C49" s="14" t="s">
        <v>132</v>
      </c>
      <c r="D49" s="14" t="s">
        <v>27</v>
      </c>
      <c r="E49" s="51">
        <v>205</v>
      </c>
      <c r="F49" s="52">
        <v>3.5655000000000001</v>
      </c>
      <c r="G49" s="51">
        <v>730.92</v>
      </c>
      <c r="H49" s="16">
        <v>42248</v>
      </c>
      <c r="I49" s="14" t="s">
        <v>131</v>
      </c>
      <c r="J49" s="14">
        <v>1613548152</v>
      </c>
      <c r="K49" s="14" t="s">
        <v>20</v>
      </c>
      <c r="L49" s="14" t="s">
        <v>5</v>
      </c>
    </row>
    <row r="50" spans="1:12" s="1" customFormat="1" x14ac:dyDescent="0.25">
      <c r="A50" s="18" t="s">
        <v>127</v>
      </c>
      <c r="B50" s="14" t="s">
        <v>24</v>
      </c>
      <c r="C50" s="14" t="s">
        <v>87</v>
      </c>
      <c r="D50" s="14" t="s">
        <v>27</v>
      </c>
      <c r="E50" s="51">
        <v>2400</v>
      </c>
      <c r="F50" s="52">
        <v>3.625</v>
      </c>
      <c r="G50" s="51">
        <v>8700</v>
      </c>
      <c r="H50" s="16">
        <v>42249</v>
      </c>
      <c r="I50" s="14" t="s">
        <v>126</v>
      </c>
      <c r="J50" s="14">
        <v>1613552426</v>
      </c>
      <c r="K50" s="14" t="s">
        <v>20</v>
      </c>
      <c r="L50" s="14" t="s">
        <v>5</v>
      </c>
    </row>
    <row r="51" spans="1:12" s="1" customFormat="1" x14ac:dyDescent="0.25">
      <c r="A51" s="18" t="s">
        <v>118</v>
      </c>
      <c r="B51" s="14" t="s">
        <v>24</v>
      </c>
      <c r="C51" s="14" t="s">
        <v>77</v>
      </c>
      <c r="D51" s="14" t="s">
        <v>27</v>
      </c>
      <c r="E51" s="51">
        <v>2000</v>
      </c>
      <c r="F51" s="52">
        <v>3.8849999999999998</v>
      </c>
      <c r="G51" s="51">
        <v>7770</v>
      </c>
      <c r="H51" s="16">
        <v>42263</v>
      </c>
      <c r="I51" s="14" t="s">
        <v>117</v>
      </c>
      <c r="J51" s="14">
        <v>1613591800</v>
      </c>
      <c r="K51" s="14" t="s">
        <v>20</v>
      </c>
      <c r="L51" s="14" t="s">
        <v>5</v>
      </c>
    </row>
    <row r="52" spans="1:12" s="1" customFormat="1" x14ac:dyDescent="0.25">
      <c r="A52" s="18" t="s">
        <v>116</v>
      </c>
      <c r="B52" s="14" t="s">
        <v>24</v>
      </c>
      <c r="C52" s="14" t="s">
        <v>115</v>
      </c>
      <c r="D52" s="14" t="s">
        <v>27</v>
      </c>
      <c r="E52" s="51">
        <v>1875</v>
      </c>
      <c r="F52" s="52">
        <v>3.8849999999999998</v>
      </c>
      <c r="G52" s="51">
        <v>7284.37</v>
      </c>
      <c r="H52" s="16">
        <v>42263</v>
      </c>
      <c r="I52" s="14" t="s">
        <v>114</v>
      </c>
      <c r="J52" s="14">
        <v>1613591806</v>
      </c>
      <c r="K52" s="14" t="s">
        <v>20</v>
      </c>
      <c r="L52" s="14" t="s">
        <v>5</v>
      </c>
    </row>
    <row r="53" spans="1:12" s="1" customFormat="1" x14ac:dyDescent="0.25">
      <c r="A53" s="18" t="s">
        <v>113</v>
      </c>
      <c r="B53" s="14" t="s">
        <v>24</v>
      </c>
      <c r="C53" s="14" t="s">
        <v>112</v>
      </c>
      <c r="D53" s="14" t="s">
        <v>27</v>
      </c>
      <c r="E53" s="51">
        <v>875</v>
      </c>
      <c r="F53" s="52">
        <v>3.8849999999999998</v>
      </c>
      <c r="G53" s="51">
        <v>3399.37</v>
      </c>
      <c r="H53" s="16">
        <v>42263</v>
      </c>
      <c r="I53" s="14" t="s">
        <v>111</v>
      </c>
      <c r="J53" s="14">
        <v>1613591810</v>
      </c>
      <c r="K53" s="14" t="s">
        <v>20</v>
      </c>
      <c r="L53" s="14" t="s">
        <v>5</v>
      </c>
    </row>
    <row r="54" spans="1:12" s="1" customFormat="1" ht="30" x14ac:dyDescent="0.25">
      <c r="A54" s="18" t="s">
        <v>110</v>
      </c>
      <c r="B54" s="14" t="s">
        <v>106</v>
      </c>
      <c r="C54" s="14" t="s">
        <v>109</v>
      </c>
      <c r="D54" s="14" t="s">
        <v>27</v>
      </c>
      <c r="E54" s="51">
        <v>2000</v>
      </c>
      <c r="F54" s="52">
        <v>3.9929999999999999</v>
      </c>
      <c r="G54" s="51">
        <v>7986</v>
      </c>
      <c r="H54" s="16">
        <v>42270</v>
      </c>
      <c r="I54" s="14" t="s">
        <v>108</v>
      </c>
      <c r="J54" s="14">
        <v>1613602733</v>
      </c>
      <c r="K54" s="14" t="s">
        <v>20</v>
      </c>
      <c r="L54" s="14" t="s">
        <v>5</v>
      </c>
    </row>
    <row r="55" spans="1:12" s="1" customFormat="1" x14ac:dyDescent="0.25">
      <c r="A55" s="18" t="s">
        <v>107</v>
      </c>
      <c r="B55" s="14" t="s">
        <v>106</v>
      </c>
      <c r="C55" s="14" t="s">
        <v>105</v>
      </c>
      <c r="D55" s="14" t="s">
        <v>41</v>
      </c>
      <c r="E55" s="51">
        <v>670</v>
      </c>
      <c r="F55" s="52">
        <v>4.4770000000000003</v>
      </c>
      <c r="G55" s="51">
        <v>2999.59</v>
      </c>
      <c r="H55" s="16">
        <v>42270</v>
      </c>
      <c r="I55" s="14" t="s">
        <v>104</v>
      </c>
      <c r="J55" s="14">
        <v>1613602720</v>
      </c>
      <c r="K55" s="14" t="s">
        <v>20</v>
      </c>
      <c r="L55" s="14" t="s">
        <v>5</v>
      </c>
    </row>
    <row r="56" spans="1:12" s="1" customFormat="1" x14ac:dyDescent="0.25">
      <c r="A56" s="18" t="s">
        <v>58</v>
      </c>
      <c r="B56" s="14" t="s">
        <v>24</v>
      </c>
      <c r="C56" s="14" t="s">
        <v>57</v>
      </c>
      <c r="D56" s="14" t="s">
        <v>27</v>
      </c>
      <c r="E56" s="51">
        <v>500</v>
      </c>
      <c r="F56" s="52">
        <v>4.1315</v>
      </c>
      <c r="G56" s="51">
        <v>2065.75</v>
      </c>
      <c r="H56" s="16">
        <v>42278</v>
      </c>
      <c r="I56" s="14">
        <v>15339369</v>
      </c>
      <c r="J56" s="14">
        <v>1613615748</v>
      </c>
      <c r="K56" s="14" t="s">
        <v>20</v>
      </c>
      <c r="L56" s="14" t="s">
        <v>5</v>
      </c>
    </row>
    <row r="57" spans="1:12" s="1" customFormat="1" x14ac:dyDescent="0.25">
      <c r="A57" s="18" t="s">
        <v>90</v>
      </c>
      <c r="B57" s="14" t="s">
        <v>48</v>
      </c>
      <c r="C57" s="14" t="s">
        <v>55</v>
      </c>
      <c r="D57" s="14" t="s">
        <v>27</v>
      </c>
      <c r="E57" s="51">
        <v>2850</v>
      </c>
      <c r="F57" s="52">
        <v>3.7989999999999999</v>
      </c>
      <c r="G57" s="51">
        <v>10827.15</v>
      </c>
      <c r="H57" s="16">
        <v>42286</v>
      </c>
      <c r="I57" s="14" t="s">
        <v>89</v>
      </c>
      <c r="J57" s="14">
        <v>1613644646</v>
      </c>
      <c r="K57" s="14" t="s">
        <v>20</v>
      </c>
      <c r="L57" s="14" t="s">
        <v>5</v>
      </c>
    </row>
    <row r="58" spans="1:12" s="1" customFormat="1" x14ac:dyDescent="0.25">
      <c r="A58" s="18" t="s">
        <v>88</v>
      </c>
      <c r="B58" s="14" t="s">
        <v>48</v>
      </c>
      <c r="C58" s="14" t="s">
        <v>87</v>
      </c>
      <c r="D58" s="14" t="s">
        <v>27</v>
      </c>
      <c r="E58" s="51">
        <v>750</v>
      </c>
      <c r="F58" s="52">
        <v>3.8650000000000002</v>
      </c>
      <c r="G58" s="51">
        <v>2898.75</v>
      </c>
      <c r="H58" s="16">
        <v>42290</v>
      </c>
      <c r="I58" s="14" t="s">
        <v>86</v>
      </c>
      <c r="J58" s="14">
        <v>1613646795</v>
      </c>
      <c r="K58" s="14" t="s">
        <v>20</v>
      </c>
      <c r="L58" s="14" t="s">
        <v>5</v>
      </c>
    </row>
    <row r="59" spans="1:12" s="1" customFormat="1" x14ac:dyDescent="0.25">
      <c r="A59" s="18" t="s">
        <v>85</v>
      </c>
      <c r="B59" s="14" t="s">
        <v>48</v>
      </c>
      <c r="C59" s="14" t="s">
        <v>52</v>
      </c>
      <c r="D59" s="14" t="s">
        <v>51</v>
      </c>
      <c r="E59" s="51">
        <v>1450</v>
      </c>
      <c r="F59" s="52">
        <v>5.9160000000000004</v>
      </c>
      <c r="G59" s="51">
        <v>8578.2000000000007</v>
      </c>
      <c r="H59" s="16">
        <v>42290</v>
      </c>
      <c r="I59" s="14" t="s">
        <v>84</v>
      </c>
      <c r="J59" s="14"/>
      <c r="K59" s="14" t="s">
        <v>20</v>
      </c>
      <c r="L59" s="14" t="s">
        <v>5</v>
      </c>
    </row>
    <row r="60" spans="1:12" s="1" customFormat="1" x14ac:dyDescent="0.25">
      <c r="A60" s="18" t="s">
        <v>68</v>
      </c>
      <c r="B60" s="14" t="s">
        <v>24</v>
      </c>
      <c r="C60" s="14" t="s">
        <v>67</v>
      </c>
      <c r="D60" s="14" t="s">
        <v>51</v>
      </c>
      <c r="E60" s="51">
        <v>1420</v>
      </c>
      <c r="F60" s="52">
        <v>5.9240000000000004</v>
      </c>
      <c r="G60" s="51">
        <v>8412.08</v>
      </c>
      <c r="H60" s="16">
        <v>42290</v>
      </c>
      <c r="I60" s="14">
        <v>15342202</v>
      </c>
      <c r="J60" s="14">
        <v>1613646701</v>
      </c>
      <c r="K60" s="14" t="s">
        <v>20</v>
      </c>
      <c r="L60" s="14" t="s">
        <v>5</v>
      </c>
    </row>
    <row r="61" spans="1:12" s="1" customFormat="1" ht="30" x14ac:dyDescent="0.25">
      <c r="A61" s="18" t="s">
        <v>83</v>
      </c>
      <c r="B61" s="14" t="s">
        <v>24</v>
      </c>
      <c r="C61" s="14" t="s">
        <v>39</v>
      </c>
      <c r="D61" s="14" t="s">
        <v>27</v>
      </c>
      <c r="E61" s="51">
        <v>2250</v>
      </c>
      <c r="F61" s="52">
        <v>3.9929999999999999</v>
      </c>
      <c r="G61" s="51">
        <v>8624.25</v>
      </c>
      <c r="H61" s="16">
        <v>42292</v>
      </c>
      <c r="I61" s="14">
        <v>15342907</v>
      </c>
      <c r="J61" s="14">
        <v>1613652884</v>
      </c>
      <c r="K61" s="14" t="s">
        <v>20</v>
      </c>
      <c r="L61" s="14" t="s">
        <v>5</v>
      </c>
    </row>
    <row r="62" spans="1:12" s="1" customFormat="1" x14ac:dyDescent="0.25">
      <c r="A62" s="18" t="s">
        <v>68</v>
      </c>
      <c r="B62" s="14" t="s">
        <v>24</v>
      </c>
      <c r="C62" s="14" t="s">
        <v>67</v>
      </c>
      <c r="D62" s="14" t="s">
        <v>51</v>
      </c>
      <c r="E62" s="51">
        <v>2840</v>
      </c>
      <c r="F62" s="52">
        <v>6.0129999999999999</v>
      </c>
      <c r="G62" s="51">
        <v>17076.919999999998</v>
      </c>
      <c r="H62" s="16">
        <v>42311</v>
      </c>
      <c r="I62" s="14">
        <v>15347478</v>
      </c>
      <c r="J62" s="14">
        <v>161362362</v>
      </c>
      <c r="K62" s="14" t="s">
        <v>20</v>
      </c>
      <c r="L62" s="14" t="s">
        <v>5</v>
      </c>
    </row>
    <row r="63" spans="1:12" s="1" customFormat="1" ht="30" x14ac:dyDescent="0.25">
      <c r="A63" s="18" t="s">
        <v>63</v>
      </c>
      <c r="B63" s="14" t="s">
        <v>24</v>
      </c>
      <c r="C63" s="14" t="s">
        <v>62</v>
      </c>
      <c r="D63" s="14" t="s">
        <v>27</v>
      </c>
      <c r="E63" s="51">
        <v>3545.02</v>
      </c>
      <c r="F63" s="52">
        <v>3.798</v>
      </c>
      <c r="G63" s="51">
        <v>13463.98</v>
      </c>
      <c r="H63" s="16">
        <v>42320</v>
      </c>
      <c r="I63" s="14" t="s">
        <v>61</v>
      </c>
      <c r="J63" s="14">
        <v>1634912480</v>
      </c>
      <c r="K63" s="14" t="s">
        <v>60</v>
      </c>
      <c r="L63" s="14" t="s">
        <v>5</v>
      </c>
    </row>
    <row r="64" spans="1:12" s="1" customFormat="1" x14ac:dyDescent="0.25">
      <c r="A64" s="18" t="s">
        <v>59</v>
      </c>
      <c r="B64" s="14" t="s">
        <v>24</v>
      </c>
      <c r="C64" s="14" t="s">
        <v>36</v>
      </c>
      <c r="D64" s="14" t="s">
        <v>27</v>
      </c>
      <c r="E64" s="51">
        <v>2200</v>
      </c>
      <c r="F64" s="52">
        <v>3.8460000000000001</v>
      </c>
      <c r="G64" s="51">
        <v>8461.2000000000007</v>
      </c>
      <c r="H64" s="16">
        <v>42326</v>
      </c>
      <c r="I64" s="14">
        <v>15352789</v>
      </c>
      <c r="J64" s="14">
        <v>1613718375</v>
      </c>
      <c r="K64" s="14" t="s">
        <v>20</v>
      </c>
      <c r="L64" s="14" t="s">
        <v>5</v>
      </c>
    </row>
    <row r="65" spans="1:12" s="1" customFormat="1" x14ac:dyDescent="0.25">
      <c r="A65" s="18" t="s">
        <v>58</v>
      </c>
      <c r="B65" s="14" t="s">
        <v>24</v>
      </c>
      <c r="C65" s="14" t="s">
        <v>57</v>
      </c>
      <c r="D65" s="14" t="s">
        <v>27</v>
      </c>
      <c r="E65" s="51">
        <v>4230</v>
      </c>
      <c r="F65" s="52">
        <v>3.7610000000000001</v>
      </c>
      <c r="G65" s="51">
        <v>15909.03</v>
      </c>
      <c r="H65" s="16">
        <v>42331</v>
      </c>
      <c r="I65" s="14">
        <v>15354185</v>
      </c>
      <c r="J65" s="14">
        <v>1613725242</v>
      </c>
      <c r="K65" s="14" t="s">
        <v>20</v>
      </c>
      <c r="L65" s="14" t="s">
        <v>5</v>
      </c>
    </row>
    <row r="66" spans="1:12" s="1" customFormat="1" x14ac:dyDescent="0.25">
      <c r="A66" s="18" t="s">
        <v>56</v>
      </c>
      <c r="B66" s="14" t="s">
        <v>48</v>
      </c>
      <c r="C66" s="14" t="s">
        <v>55</v>
      </c>
      <c r="D66" s="14" t="s">
        <v>27</v>
      </c>
      <c r="E66" s="51">
        <v>875</v>
      </c>
      <c r="F66" s="52">
        <v>3.726</v>
      </c>
      <c r="G66" s="51">
        <v>3260.25</v>
      </c>
      <c r="H66" s="16">
        <v>42333</v>
      </c>
      <c r="I66" s="14" t="s">
        <v>54</v>
      </c>
      <c r="J66" s="14">
        <v>1613730289</v>
      </c>
      <c r="K66" s="14" t="s">
        <v>20</v>
      </c>
      <c r="L66" s="14" t="s">
        <v>5</v>
      </c>
    </row>
    <row r="67" spans="1:12" s="1" customFormat="1" x14ac:dyDescent="0.25">
      <c r="A67" s="18" t="s">
        <v>53</v>
      </c>
      <c r="B67" s="14" t="s">
        <v>24</v>
      </c>
      <c r="C67" s="14" t="s">
        <v>52</v>
      </c>
      <c r="D67" s="14" t="s">
        <v>51</v>
      </c>
      <c r="E67" s="51">
        <v>698</v>
      </c>
      <c r="F67" s="52">
        <v>5.6559999999999997</v>
      </c>
      <c r="G67" s="51">
        <v>3947.88</v>
      </c>
      <c r="H67" s="16">
        <v>42333</v>
      </c>
      <c r="I67" s="14" t="s">
        <v>50</v>
      </c>
      <c r="J67" s="14">
        <v>1613730298</v>
      </c>
      <c r="K67" s="14" t="s">
        <v>20</v>
      </c>
      <c r="L67" s="14" t="s">
        <v>5</v>
      </c>
    </row>
    <row r="68" spans="1:12" s="1" customFormat="1" ht="30" x14ac:dyDescent="0.25">
      <c r="A68" s="18" t="s">
        <v>49</v>
      </c>
      <c r="B68" s="14" t="s">
        <v>48</v>
      </c>
      <c r="C68" s="14" t="s">
        <v>47</v>
      </c>
      <c r="D68" s="14" t="s">
        <v>41</v>
      </c>
      <c r="E68" s="51">
        <v>234</v>
      </c>
      <c r="F68" s="52">
        <v>4.0030000000000001</v>
      </c>
      <c r="G68" s="51">
        <v>936.7</v>
      </c>
      <c r="H68" s="16">
        <v>42338</v>
      </c>
      <c r="I68" s="14" t="s">
        <v>46</v>
      </c>
      <c r="J68" s="14">
        <v>1613735910</v>
      </c>
      <c r="K68" s="14" t="s">
        <v>20</v>
      </c>
      <c r="L68" s="14" t="s">
        <v>5</v>
      </c>
    </row>
    <row r="69" spans="1:12" s="1" customFormat="1" ht="30" x14ac:dyDescent="0.25">
      <c r="A69" s="18" t="s">
        <v>25</v>
      </c>
      <c r="B69" s="14" t="s">
        <v>24</v>
      </c>
      <c r="C69" s="14" t="s">
        <v>23</v>
      </c>
      <c r="D69" s="14" t="s">
        <v>22</v>
      </c>
      <c r="E69" s="51">
        <v>1640</v>
      </c>
      <c r="F69" s="52">
        <v>3.9630000000000001</v>
      </c>
      <c r="G69" s="51">
        <v>6499.32</v>
      </c>
      <c r="H69" s="16">
        <v>42361</v>
      </c>
      <c r="I69" s="14" t="s">
        <v>21</v>
      </c>
      <c r="J69" s="14">
        <v>161379887</v>
      </c>
      <c r="K69" s="14" t="s">
        <v>20</v>
      </c>
      <c r="L69" s="14" t="s">
        <v>5</v>
      </c>
    </row>
    <row r="70" spans="1:12" s="12" customFormat="1" x14ac:dyDescent="0.25">
      <c r="A70" s="93" t="s">
        <v>948</v>
      </c>
      <c r="B70" s="93">
        <v>67</v>
      </c>
      <c r="C70" s="93"/>
      <c r="D70" s="93"/>
      <c r="E70" s="94"/>
      <c r="F70" s="120"/>
      <c r="G70" s="95">
        <f>SUM(G3:G69)</f>
        <v>3902054.2300000004</v>
      </c>
      <c r="H70" s="93"/>
      <c r="I70" s="93"/>
      <c r="J70" s="116"/>
      <c r="K70" s="93"/>
      <c r="L70" s="93"/>
    </row>
    <row r="71" spans="1:12" x14ac:dyDescent="0.25">
      <c r="E71" s="50"/>
      <c r="F71" s="54"/>
    </row>
    <row r="72" spans="1:12" x14ac:dyDescent="0.25">
      <c r="B72" s="201" t="s">
        <v>944</v>
      </c>
      <c r="C72" s="201"/>
      <c r="D72" s="201"/>
      <c r="E72" s="201"/>
      <c r="F72" s="201"/>
      <c r="G72" s="201"/>
    </row>
    <row r="73" spans="1:12" x14ac:dyDescent="0.25">
      <c r="B73" s="106" t="s">
        <v>1</v>
      </c>
      <c r="C73" s="107" t="s">
        <v>17</v>
      </c>
      <c r="D73" s="108" t="s">
        <v>3</v>
      </c>
      <c r="E73" s="117" t="s">
        <v>4</v>
      </c>
      <c r="F73" s="119" t="s">
        <v>5</v>
      </c>
      <c r="G73" s="109" t="s">
        <v>945</v>
      </c>
    </row>
    <row r="74" spans="1:12" x14ac:dyDescent="0.25">
      <c r="B74" s="26" t="s">
        <v>9</v>
      </c>
      <c r="C74" s="7">
        <v>0</v>
      </c>
      <c r="D74" s="7">
        <v>0</v>
      </c>
      <c r="E74" s="56">
        <v>3</v>
      </c>
      <c r="F74" s="56">
        <v>5</v>
      </c>
      <c r="G74" s="59">
        <v>3382397.88</v>
      </c>
    </row>
    <row r="75" spans="1:12" x14ac:dyDescent="0.25">
      <c r="B75" s="26" t="s">
        <v>10</v>
      </c>
      <c r="C75" s="7">
        <v>0</v>
      </c>
      <c r="D75" s="7">
        <v>0</v>
      </c>
      <c r="E75" s="56">
        <v>0</v>
      </c>
      <c r="F75" s="56">
        <v>0</v>
      </c>
      <c r="G75" s="59">
        <v>0</v>
      </c>
    </row>
    <row r="76" spans="1:12" x14ac:dyDescent="0.25">
      <c r="B76" s="26" t="s">
        <v>11</v>
      </c>
      <c r="C76" s="7">
        <v>0</v>
      </c>
      <c r="D76" s="7">
        <v>0</v>
      </c>
      <c r="E76" s="56">
        <v>0</v>
      </c>
      <c r="F76" s="56">
        <v>0</v>
      </c>
      <c r="G76" s="59">
        <v>0</v>
      </c>
    </row>
    <row r="77" spans="1:12" x14ac:dyDescent="0.25">
      <c r="B77" s="26" t="s">
        <v>12</v>
      </c>
      <c r="C77" s="7">
        <v>0</v>
      </c>
      <c r="D77" s="7">
        <v>0</v>
      </c>
      <c r="E77" s="56">
        <v>0</v>
      </c>
      <c r="F77" s="56">
        <v>58</v>
      </c>
      <c r="G77" s="59">
        <v>484666.81</v>
      </c>
      <c r="J77" s="138"/>
    </row>
    <row r="78" spans="1:12" x14ac:dyDescent="0.25">
      <c r="B78" s="26" t="s">
        <v>13</v>
      </c>
      <c r="C78" s="7">
        <v>0</v>
      </c>
      <c r="D78" s="7">
        <v>0</v>
      </c>
      <c r="E78" s="56">
        <v>0</v>
      </c>
      <c r="F78" s="56">
        <v>0</v>
      </c>
      <c r="G78" s="59">
        <v>0</v>
      </c>
    </row>
    <row r="79" spans="1:12" x14ac:dyDescent="0.25">
      <c r="B79" s="26" t="s">
        <v>14</v>
      </c>
      <c r="C79" s="7">
        <v>0</v>
      </c>
      <c r="D79" s="7">
        <v>0</v>
      </c>
      <c r="E79" s="56">
        <v>0</v>
      </c>
      <c r="F79" s="56">
        <v>1</v>
      </c>
      <c r="G79" s="59">
        <v>34989.54</v>
      </c>
    </row>
    <row r="80" spans="1:12" x14ac:dyDescent="0.25">
      <c r="B80" s="110" t="s">
        <v>15</v>
      </c>
      <c r="C80" s="111">
        <f>SUM(C74:C79)</f>
        <v>0</v>
      </c>
      <c r="D80" s="111">
        <f>SUM(D74:D79)</f>
        <v>0</v>
      </c>
      <c r="E80" s="118">
        <f>SUM(E74:E79)</f>
        <v>3</v>
      </c>
      <c r="F80" s="118">
        <f>SUM(F74:F79)</f>
        <v>64</v>
      </c>
      <c r="G80" s="139">
        <f>SUM(G74:G79)</f>
        <v>3902054.23</v>
      </c>
    </row>
    <row r="132" spans="11:11" x14ac:dyDescent="0.25">
      <c r="K132">
        <f>SUBTOTAL(9,K131:K131)</f>
        <v>0</v>
      </c>
    </row>
  </sheetData>
  <autoFilter ref="A2:L70"/>
  <sortState ref="A2:L60">
    <sortCondition ref="A2"/>
  </sortState>
  <mergeCells count="2">
    <mergeCell ref="B72:G72"/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10" workbookViewId="0">
      <selection activeCell="G3" sqref="G3:G12"/>
    </sheetView>
  </sheetViews>
  <sheetFormatPr defaultRowHeight="15" x14ac:dyDescent="0.25"/>
  <cols>
    <col min="1" max="1" width="20.42578125" bestFit="1" customWidth="1"/>
    <col min="2" max="2" width="18.85546875" customWidth="1"/>
    <col min="3" max="3" width="18.7109375" customWidth="1"/>
    <col min="4" max="4" width="12" customWidth="1"/>
    <col min="5" max="5" width="12.5703125" customWidth="1"/>
    <col min="6" max="6" width="16.140625" customWidth="1"/>
    <col min="7" max="7" width="14.42578125" customWidth="1"/>
    <col min="8" max="8" width="14.28515625" customWidth="1"/>
    <col min="9" max="9" width="13.42578125" customWidth="1"/>
    <col min="10" max="10" width="13.140625" bestFit="1" customWidth="1"/>
    <col min="11" max="11" width="20.140625" customWidth="1"/>
    <col min="12" max="12" width="17.85546875" customWidth="1"/>
  </cols>
  <sheetData>
    <row r="1" spans="1:12" x14ac:dyDescent="0.25">
      <c r="A1" s="198" t="s">
        <v>946</v>
      </c>
      <c r="B1" s="199"/>
      <c r="C1" s="199"/>
      <c r="D1" s="200"/>
    </row>
    <row r="2" spans="1:12" s="12" customFormat="1" ht="30" x14ac:dyDescent="0.25">
      <c r="A2" s="21" t="s">
        <v>419</v>
      </c>
      <c r="B2" s="21" t="s">
        <v>418</v>
      </c>
      <c r="C2" s="21" t="s">
        <v>417</v>
      </c>
      <c r="D2" s="21" t="s">
        <v>416</v>
      </c>
      <c r="E2" s="21" t="s">
        <v>415</v>
      </c>
      <c r="F2" s="21" t="s">
        <v>414</v>
      </c>
      <c r="G2" s="21" t="s">
        <v>413</v>
      </c>
      <c r="H2" s="21" t="s">
        <v>412</v>
      </c>
      <c r="I2" s="21" t="s">
        <v>411</v>
      </c>
      <c r="J2" s="21" t="s">
        <v>410</v>
      </c>
      <c r="K2" s="21" t="s">
        <v>409</v>
      </c>
      <c r="L2" s="21" t="s">
        <v>408</v>
      </c>
    </row>
    <row r="3" spans="1:12" s="1" customFormat="1" ht="30" x14ac:dyDescent="0.25">
      <c r="A3" s="18" t="s">
        <v>390</v>
      </c>
      <c r="B3" s="14" t="s">
        <v>252</v>
      </c>
      <c r="C3" s="14" t="s">
        <v>389</v>
      </c>
      <c r="D3" s="14" t="s">
        <v>27</v>
      </c>
      <c r="E3" s="51">
        <v>44410</v>
      </c>
      <c r="F3" s="45">
        <v>3.1469999999999998</v>
      </c>
      <c r="G3" s="51">
        <v>1397582.7</v>
      </c>
      <c r="H3" s="16">
        <v>42160</v>
      </c>
      <c r="I3" s="14" t="s">
        <v>388</v>
      </c>
      <c r="J3" s="42">
        <v>1634901858</v>
      </c>
      <c r="K3" s="14" t="s">
        <v>60</v>
      </c>
      <c r="L3" s="14" t="s">
        <v>4</v>
      </c>
    </row>
    <row r="4" spans="1:12" s="1" customFormat="1" x14ac:dyDescent="0.25">
      <c r="A4" s="18" t="s">
        <v>375</v>
      </c>
      <c r="B4" s="14" t="s">
        <v>252</v>
      </c>
      <c r="C4" s="14" t="s">
        <v>178</v>
      </c>
      <c r="D4" s="14" t="s">
        <v>27</v>
      </c>
      <c r="E4" s="51">
        <v>7915</v>
      </c>
      <c r="F4" s="45">
        <v>2.87</v>
      </c>
      <c r="G4" s="51">
        <v>22716.05</v>
      </c>
      <c r="H4" s="16">
        <v>42048</v>
      </c>
      <c r="I4" s="14" t="s">
        <v>374</v>
      </c>
      <c r="J4" s="42">
        <v>1634893301</v>
      </c>
      <c r="K4" s="14" t="s">
        <v>60</v>
      </c>
      <c r="L4" s="14" t="s">
        <v>5</v>
      </c>
    </row>
    <row r="5" spans="1:12" s="1" customFormat="1" x14ac:dyDescent="0.25">
      <c r="A5" s="18" t="s">
        <v>353</v>
      </c>
      <c r="B5" s="14" t="s">
        <v>258</v>
      </c>
      <c r="C5" s="14" t="s">
        <v>67</v>
      </c>
      <c r="D5" s="14" t="s">
        <v>51</v>
      </c>
      <c r="E5" s="51">
        <v>50000</v>
      </c>
      <c r="F5" s="45">
        <v>4.6929999999999996</v>
      </c>
      <c r="G5" s="51">
        <v>234650</v>
      </c>
      <c r="H5" s="16">
        <v>42074</v>
      </c>
      <c r="I5" s="14" t="s">
        <v>352</v>
      </c>
      <c r="J5" s="160">
        <v>1613148514</v>
      </c>
      <c r="K5" s="14" t="s">
        <v>20</v>
      </c>
      <c r="L5" s="14" t="s">
        <v>5</v>
      </c>
    </row>
    <row r="6" spans="1:12" s="1" customFormat="1" ht="45" x14ac:dyDescent="0.25">
      <c r="A6" s="18" t="s">
        <v>318</v>
      </c>
      <c r="B6" s="14" t="s">
        <v>252</v>
      </c>
      <c r="C6" s="14" t="s">
        <v>317</v>
      </c>
      <c r="D6" s="14" t="s">
        <v>27</v>
      </c>
      <c r="E6" s="51">
        <v>305000</v>
      </c>
      <c r="F6" s="45">
        <v>3.2107999999999999</v>
      </c>
      <c r="G6" s="51">
        <v>979294</v>
      </c>
      <c r="H6" s="16">
        <v>42093</v>
      </c>
      <c r="I6" s="14" t="s">
        <v>316</v>
      </c>
      <c r="J6" s="42">
        <v>1634886682</v>
      </c>
      <c r="K6" s="14" t="s">
        <v>60</v>
      </c>
      <c r="L6" s="14" t="s">
        <v>5</v>
      </c>
    </row>
    <row r="7" spans="1:12" s="1" customFormat="1" ht="30" x14ac:dyDescent="0.25">
      <c r="A7" s="18" t="s">
        <v>315</v>
      </c>
      <c r="B7" s="14" t="s">
        <v>252</v>
      </c>
      <c r="C7" s="14" t="s">
        <v>314</v>
      </c>
      <c r="D7" s="14" t="s">
        <v>27</v>
      </c>
      <c r="E7" s="51">
        <v>7450</v>
      </c>
      <c r="F7" s="45">
        <v>3.2107999999999999</v>
      </c>
      <c r="G7" s="51">
        <v>23920.46</v>
      </c>
      <c r="H7" s="16">
        <v>42093</v>
      </c>
      <c r="I7" s="14" t="s">
        <v>313</v>
      </c>
      <c r="J7" s="42">
        <v>1634896681</v>
      </c>
      <c r="K7" s="14" t="s">
        <v>60</v>
      </c>
      <c r="L7" s="14" t="s">
        <v>5</v>
      </c>
    </row>
    <row r="8" spans="1:12" s="1" customFormat="1" x14ac:dyDescent="0.25">
      <c r="A8" s="18" t="s">
        <v>312</v>
      </c>
      <c r="B8" s="14" t="s">
        <v>252</v>
      </c>
      <c r="C8" s="14" t="s">
        <v>216</v>
      </c>
      <c r="D8" s="14" t="s">
        <v>27</v>
      </c>
      <c r="E8" s="51">
        <v>194821.5</v>
      </c>
      <c r="F8" s="45">
        <v>3.2107999999999999</v>
      </c>
      <c r="G8" s="51">
        <v>625532.87</v>
      </c>
      <c r="H8" s="16">
        <v>42093</v>
      </c>
      <c r="I8" s="14">
        <v>15285266</v>
      </c>
      <c r="J8" s="160">
        <v>1613181918</v>
      </c>
      <c r="K8" s="14" t="s">
        <v>20</v>
      </c>
      <c r="L8" s="14" t="s">
        <v>5</v>
      </c>
    </row>
    <row r="9" spans="1:12" s="1" customFormat="1" ht="45" x14ac:dyDescent="0.25">
      <c r="A9" s="18" t="s">
        <v>289</v>
      </c>
      <c r="B9" s="14" t="s">
        <v>252</v>
      </c>
      <c r="C9" s="14" t="s">
        <v>288</v>
      </c>
      <c r="D9" s="14" t="s">
        <v>27</v>
      </c>
      <c r="E9" s="51">
        <v>11475</v>
      </c>
      <c r="F9" s="45">
        <v>3.093</v>
      </c>
      <c r="G9" s="51">
        <v>35492.17</v>
      </c>
      <c r="H9" s="16">
        <v>42109</v>
      </c>
      <c r="I9" s="14" t="s">
        <v>287</v>
      </c>
      <c r="J9" s="42">
        <v>1634897913</v>
      </c>
      <c r="K9" s="14" t="s">
        <v>60</v>
      </c>
      <c r="L9" s="14" t="s">
        <v>5</v>
      </c>
    </row>
    <row r="10" spans="1:12" s="1" customFormat="1" ht="60" x14ac:dyDescent="0.25">
      <c r="A10" s="18" t="s">
        <v>286</v>
      </c>
      <c r="B10" s="14" t="s">
        <v>93</v>
      </c>
      <c r="C10" s="14" t="s">
        <v>285</v>
      </c>
      <c r="D10" s="14" t="s">
        <v>27</v>
      </c>
      <c r="E10" s="51">
        <v>117</v>
      </c>
      <c r="F10" s="45">
        <v>3.073</v>
      </c>
      <c r="G10" s="51">
        <v>359.54</v>
      </c>
      <c r="H10" s="16">
        <v>42111</v>
      </c>
      <c r="I10" s="14" t="s">
        <v>284</v>
      </c>
      <c r="J10" s="42">
        <v>1613245582</v>
      </c>
      <c r="K10" s="14" t="s">
        <v>20</v>
      </c>
      <c r="L10" s="14" t="s">
        <v>4</v>
      </c>
    </row>
    <row r="11" spans="1:12" s="1" customFormat="1" ht="60" x14ac:dyDescent="0.25">
      <c r="A11" s="18" t="s">
        <v>259</v>
      </c>
      <c r="B11" s="14" t="s">
        <v>258</v>
      </c>
      <c r="C11" s="14" t="s">
        <v>257</v>
      </c>
      <c r="D11" s="14" t="s">
        <v>41</v>
      </c>
      <c r="E11" s="51">
        <v>1000</v>
      </c>
      <c r="F11" s="45">
        <v>3.44</v>
      </c>
      <c r="G11" s="51">
        <v>3440</v>
      </c>
      <c r="H11" s="16">
        <v>42130</v>
      </c>
      <c r="I11" s="14" t="s">
        <v>256</v>
      </c>
      <c r="J11" s="42">
        <v>1613278667</v>
      </c>
      <c r="K11" s="14" t="s">
        <v>20</v>
      </c>
      <c r="L11" s="14" t="s">
        <v>4</v>
      </c>
    </row>
    <row r="12" spans="1:12" s="1" customFormat="1" x14ac:dyDescent="0.25">
      <c r="A12" s="18" t="s">
        <v>253</v>
      </c>
      <c r="B12" s="14" t="s">
        <v>252</v>
      </c>
      <c r="C12" s="14" t="s">
        <v>32</v>
      </c>
      <c r="D12" s="14" t="s">
        <v>27</v>
      </c>
      <c r="E12" s="51">
        <v>200106.58</v>
      </c>
      <c r="F12" s="45">
        <v>3.0406</v>
      </c>
      <c r="G12" s="51">
        <v>608444.06000000006</v>
      </c>
      <c r="H12" s="16">
        <v>42135</v>
      </c>
      <c r="I12" s="14" t="s">
        <v>251</v>
      </c>
      <c r="J12" s="42">
        <v>1634899791</v>
      </c>
      <c r="K12" s="14" t="s">
        <v>14</v>
      </c>
      <c r="L12" s="14" t="s">
        <v>5</v>
      </c>
    </row>
    <row r="13" spans="1:12" s="1" customFormat="1" ht="30" x14ac:dyDescent="0.25">
      <c r="A13" s="18" t="s">
        <v>241</v>
      </c>
      <c r="B13" s="14" t="s">
        <v>240</v>
      </c>
      <c r="C13" s="14" t="s">
        <v>239</v>
      </c>
      <c r="D13" s="14" t="s">
        <v>27</v>
      </c>
      <c r="E13" s="51">
        <v>499</v>
      </c>
      <c r="F13" s="45">
        <v>3.0430000000000001</v>
      </c>
      <c r="G13" s="51">
        <v>1518.45</v>
      </c>
      <c r="H13" s="16">
        <v>42146</v>
      </c>
      <c r="I13" s="14" t="s">
        <v>238</v>
      </c>
      <c r="J13" s="42">
        <v>1613323446</v>
      </c>
      <c r="K13" s="14" t="s">
        <v>20</v>
      </c>
      <c r="L13" s="14" t="s">
        <v>4</v>
      </c>
    </row>
    <row r="14" spans="1:12" s="1" customFormat="1" x14ac:dyDescent="0.25">
      <c r="A14" s="18" t="s">
        <v>217</v>
      </c>
      <c r="B14" s="14" t="s">
        <v>93</v>
      </c>
      <c r="C14" s="14" t="s">
        <v>216</v>
      </c>
      <c r="D14" s="14" t="s">
        <v>27</v>
      </c>
      <c r="E14" s="51">
        <v>39675</v>
      </c>
      <c r="F14" s="45">
        <v>3.1469999999999998</v>
      </c>
      <c r="G14" s="51">
        <v>124857.22</v>
      </c>
      <c r="H14" s="16">
        <v>42160</v>
      </c>
      <c r="I14" s="14" t="s">
        <v>215</v>
      </c>
      <c r="J14" s="160">
        <v>16135622951</v>
      </c>
      <c r="K14" s="14" t="s">
        <v>20</v>
      </c>
      <c r="L14" s="14" t="s">
        <v>5</v>
      </c>
    </row>
    <row r="15" spans="1:12" s="1" customFormat="1" ht="30" x14ac:dyDescent="0.25">
      <c r="A15" s="18" t="s">
        <v>125</v>
      </c>
      <c r="B15" s="14" t="s">
        <v>124</v>
      </c>
      <c r="C15" s="14" t="s">
        <v>39</v>
      </c>
      <c r="D15" s="14" t="s">
        <v>27</v>
      </c>
      <c r="E15" s="51">
        <v>1350</v>
      </c>
      <c r="F15" s="45">
        <v>3.7799</v>
      </c>
      <c r="G15" s="51">
        <v>5102.8599999999997</v>
      </c>
      <c r="H15" s="16">
        <v>42255</v>
      </c>
      <c r="I15" s="14" t="s">
        <v>123</v>
      </c>
      <c r="J15" s="160">
        <v>1613572355</v>
      </c>
      <c r="K15" s="14" t="s">
        <v>20</v>
      </c>
      <c r="L15" s="14" t="s">
        <v>5</v>
      </c>
    </row>
    <row r="16" spans="1:12" s="1" customFormat="1" x14ac:dyDescent="0.25">
      <c r="A16" s="18" t="s">
        <v>94</v>
      </c>
      <c r="B16" s="14" t="s">
        <v>93</v>
      </c>
      <c r="C16" s="14" t="s">
        <v>92</v>
      </c>
      <c r="D16" s="14" t="s">
        <v>27</v>
      </c>
      <c r="E16" s="51">
        <v>300</v>
      </c>
      <c r="F16" s="45">
        <v>3.82</v>
      </c>
      <c r="G16" s="51">
        <v>1146</v>
      </c>
      <c r="H16" s="16">
        <v>42286</v>
      </c>
      <c r="I16" s="14" t="s">
        <v>91</v>
      </c>
      <c r="J16" s="42">
        <v>1613644611</v>
      </c>
      <c r="K16" s="14" t="s">
        <v>20</v>
      </c>
      <c r="L16" s="14" t="s">
        <v>4</v>
      </c>
    </row>
    <row r="17" spans="1:12" s="1" customFormat="1" ht="60" x14ac:dyDescent="0.25">
      <c r="A17" s="18" t="s">
        <v>183</v>
      </c>
      <c r="B17" s="14" t="s">
        <v>182</v>
      </c>
      <c r="C17" s="14" t="s">
        <v>949</v>
      </c>
      <c r="D17" s="14" t="s">
        <v>41</v>
      </c>
      <c r="E17" s="51">
        <v>31759.98</v>
      </c>
      <c r="F17" s="45">
        <v>3.5830000000000002</v>
      </c>
      <c r="G17" s="51">
        <v>113796.02</v>
      </c>
      <c r="H17" s="16">
        <v>42199</v>
      </c>
      <c r="I17" s="14" t="s">
        <v>180</v>
      </c>
      <c r="J17" s="42">
        <v>1613451326</v>
      </c>
      <c r="K17" s="14" t="s">
        <v>20</v>
      </c>
      <c r="L17" s="14" t="s">
        <v>6</v>
      </c>
    </row>
    <row r="18" spans="1:12" s="12" customFormat="1" x14ac:dyDescent="0.25">
      <c r="A18" s="93" t="s">
        <v>948</v>
      </c>
      <c r="B18" s="93">
        <v>15</v>
      </c>
      <c r="C18" s="93"/>
      <c r="D18" s="93"/>
      <c r="E18" s="94"/>
      <c r="F18" s="120"/>
      <c r="G18" s="95">
        <f>SUM(G3:G17)</f>
        <v>4177852.4000000004</v>
      </c>
      <c r="H18" s="93"/>
      <c r="I18" s="93"/>
      <c r="J18" s="116"/>
      <c r="K18" s="93"/>
      <c r="L18" s="93"/>
    </row>
    <row r="19" spans="1:12" x14ac:dyDescent="0.25">
      <c r="E19" s="50"/>
      <c r="F19" s="54"/>
      <c r="J19" s="44"/>
    </row>
    <row r="20" spans="1:12" x14ac:dyDescent="0.25">
      <c r="B20" s="198" t="s">
        <v>944</v>
      </c>
      <c r="C20" s="199"/>
      <c r="D20" s="199"/>
      <c r="E20" s="199"/>
      <c r="F20" s="199"/>
      <c r="G20" s="199"/>
      <c r="H20" s="202"/>
      <c r="J20" s="44"/>
    </row>
    <row r="21" spans="1:12" x14ac:dyDescent="0.25">
      <c r="B21" s="181" t="s">
        <v>1</v>
      </c>
      <c r="C21" s="182" t="s">
        <v>17</v>
      </c>
      <c r="D21" s="183" t="s">
        <v>3</v>
      </c>
      <c r="E21" s="184" t="s">
        <v>4</v>
      </c>
      <c r="F21" s="185" t="s">
        <v>5</v>
      </c>
      <c r="G21" s="186" t="s">
        <v>950</v>
      </c>
      <c r="H21" s="187" t="s">
        <v>945</v>
      </c>
      <c r="J21" s="44"/>
    </row>
    <row r="22" spans="1:12" x14ac:dyDescent="0.25">
      <c r="B22" s="26" t="s">
        <v>9</v>
      </c>
      <c r="C22" s="7">
        <v>0</v>
      </c>
      <c r="D22" s="7">
        <v>0</v>
      </c>
      <c r="E22" s="7">
        <v>1</v>
      </c>
      <c r="F22" s="7">
        <v>4</v>
      </c>
      <c r="G22" s="7">
        <v>0</v>
      </c>
      <c r="H22" s="59">
        <v>2459005.38</v>
      </c>
      <c r="J22" s="44"/>
    </row>
    <row r="23" spans="1:12" x14ac:dyDescent="0.25">
      <c r="B23" s="26" t="s">
        <v>10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10">
        <v>0</v>
      </c>
      <c r="J23" s="44"/>
    </row>
    <row r="24" spans="1:12" x14ac:dyDescent="0.25">
      <c r="B24" s="26" t="s">
        <v>11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10">
        <v>0</v>
      </c>
      <c r="J24" s="44"/>
    </row>
    <row r="25" spans="1:12" x14ac:dyDescent="0.25">
      <c r="B25" s="26" t="s">
        <v>12</v>
      </c>
      <c r="C25" s="7">
        <v>0</v>
      </c>
      <c r="D25" s="7">
        <v>0</v>
      </c>
      <c r="E25" s="7">
        <v>4</v>
      </c>
      <c r="F25" s="7">
        <v>4</v>
      </c>
      <c r="G25" s="17">
        <v>1</v>
      </c>
      <c r="H25" s="59">
        <v>1110402.96</v>
      </c>
      <c r="J25" s="44"/>
    </row>
    <row r="26" spans="1:12" x14ac:dyDescent="0.25">
      <c r="B26" s="26" t="s">
        <v>13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10">
        <v>0</v>
      </c>
      <c r="J26" s="44"/>
    </row>
    <row r="27" spans="1:12" x14ac:dyDescent="0.25">
      <c r="B27" s="26" t="s">
        <v>14</v>
      </c>
      <c r="C27" s="7">
        <v>0</v>
      </c>
      <c r="D27" s="7">
        <v>0</v>
      </c>
      <c r="E27" s="7">
        <v>0</v>
      </c>
      <c r="F27" s="7">
        <v>1</v>
      </c>
      <c r="G27" s="7">
        <v>0</v>
      </c>
      <c r="H27" s="59">
        <v>608444.06000000006</v>
      </c>
      <c r="J27" s="44"/>
    </row>
    <row r="28" spans="1:12" x14ac:dyDescent="0.25">
      <c r="B28" s="110" t="s">
        <v>15</v>
      </c>
      <c r="C28" s="114">
        <f t="shared" ref="C28:H28" si="0">SUBTOTAL(9,C22:C27)</f>
        <v>0</v>
      </c>
      <c r="D28" s="114">
        <f t="shared" si="0"/>
        <v>0</v>
      </c>
      <c r="E28" s="114">
        <f t="shared" si="0"/>
        <v>5</v>
      </c>
      <c r="F28" s="114">
        <f t="shared" si="0"/>
        <v>9</v>
      </c>
      <c r="G28" s="93">
        <f t="shared" si="0"/>
        <v>1</v>
      </c>
      <c r="H28" s="113">
        <f t="shared" si="0"/>
        <v>4177852.4</v>
      </c>
      <c r="J28" s="44"/>
    </row>
  </sheetData>
  <autoFilter ref="A2:L18"/>
  <mergeCells count="2">
    <mergeCell ref="B20:H20"/>
    <mergeCell ref="A1:D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view="pageBreakPreview" zoomScaleNormal="100" zoomScaleSheetLayoutView="100" workbookViewId="0">
      <selection activeCell="D144" sqref="D144"/>
    </sheetView>
  </sheetViews>
  <sheetFormatPr defaultRowHeight="12.75" x14ac:dyDescent="0.25"/>
  <cols>
    <col min="1" max="1" width="20.85546875" style="78" customWidth="1"/>
    <col min="2" max="2" width="11.140625" style="78" customWidth="1"/>
    <col min="3" max="3" width="16.28515625" style="78" customWidth="1"/>
    <col min="4" max="4" width="13.5703125" style="78" customWidth="1"/>
    <col min="5" max="5" width="14.28515625" style="78" customWidth="1"/>
    <col min="6" max="7" width="11.140625" style="78" customWidth="1"/>
    <col min="8" max="8" width="12.140625" style="86" customWidth="1"/>
    <col min="9" max="9" width="11.42578125" style="86" customWidth="1"/>
    <col min="10" max="10" width="16.42578125" style="78" customWidth="1"/>
    <col min="11" max="11" width="13.42578125" style="78" customWidth="1"/>
    <col min="12" max="12" width="11.140625" style="78" customWidth="1"/>
    <col min="13" max="13" width="12.28515625" style="78" customWidth="1"/>
    <col min="14" max="14" width="11.140625" style="78" customWidth="1"/>
    <col min="15" max="15" width="10.5703125" style="78" customWidth="1"/>
    <col min="16" max="16" width="8.85546875" style="83" customWidth="1"/>
    <col min="17" max="17" width="15.85546875" style="78" customWidth="1"/>
    <col min="18" max="16384" width="9.140625" style="78"/>
  </cols>
  <sheetData>
    <row r="1" spans="1:17" ht="25.5" x14ac:dyDescent="0.25">
      <c r="A1" s="75" t="s">
        <v>419</v>
      </c>
      <c r="B1" s="75" t="s">
        <v>418</v>
      </c>
      <c r="C1" s="75" t="s">
        <v>602</v>
      </c>
      <c r="D1" s="75" t="s">
        <v>601</v>
      </c>
      <c r="E1" s="75" t="s">
        <v>599</v>
      </c>
      <c r="F1" s="75" t="s">
        <v>598</v>
      </c>
      <c r="G1" s="75" t="s">
        <v>597</v>
      </c>
      <c r="H1" s="76" t="s">
        <v>596</v>
      </c>
      <c r="I1" s="76" t="s">
        <v>595</v>
      </c>
      <c r="J1" s="75" t="s">
        <v>594</v>
      </c>
      <c r="K1" s="75" t="s">
        <v>593</v>
      </c>
      <c r="L1" s="75" t="s">
        <v>592</v>
      </c>
      <c r="M1" s="75" t="s">
        <v>591</v>
      </c>
      <c r="N1" s="75" t="s">
        <v>590</v>
      </c>
      <c r="O1" s="75" t="s">
        <v>589</v>
      </c>
      <c r="P1" s="77" t="s">
        <v>588</v>
      </c>
      <c r="Q1" s="75" t="s">
        <v>587</v>
      </c>
    </row>
    <row r="2" spans="1:17" ht="25.5" x14ac:dyDescent="0.25">
      <c r="A2" s="67" t="s">
        <v>392</v>
      </c>
      <c r="B2" s="67" t="s">
        <v>1001</v>
      </c>
      <c r="C2" s="67" t="s">
        <v>231</v>
      </c>
      <c r="D2" s="67" t="s">
        <v>424</v>
      </c>
      <c r="E2" s="67" t="s">
        <v>5</v>
      </c>
      <c r="F2" s="69">
        <v>41915</v>
      </c>
      <c r="G2" s="67" t="s">
        <v>423</v>
      </c>
      <c r="H2" s="68">
        <v>4205</v>
      </c>
      <c r="I2" s="68">
        <v>8695.94</v>
      </c>
      <c r="J2" s="67" t="s">
        <v>952</v>
      </c>
      <c r="K2" s="67" t="s">
        <v>427</v>
      </c>
      <c r="L2" s="69">
        <v>41928</v>
      </c>
      <c r="M2" s="69">
        <v>42058</v>
      </c>
      <c r="N2" s="69">
        <v>42061</v>
      </c>
      <c r="O2" s="67">
        <v>3</v>
      </c>
      <c r="P2" s="70">
        <v>12000</v>
      </c>
      <c r="Q2" s="79" t="s">
        <v>420</v>
      </c>
    </row>
    <row r="3" spans="1:17" ht="38.25" x14ac:dyDescent="0.25">
      <c r="A3" s="67" t="s">
        <v>171</v>
      </c>
      <c r="B3" s="67" t="s">
        <v>1001</v>
      </c>
      <c r="C3" s="67" t="s">
        <v>170</v>
      </c>
      <c r="D3" s="67" t="s">
        <v>14</v>
      </c>
      <c r="E3" s="67" t="s">
        <v>4</v>
      </c>
      <c r="F3" s="69">
        <v>41977</v>
      </c>
      <c r="G3" s="67" t="s">
        <v>423</v>
      </c>
      <c r="H3" s="68">
        <v>7104</v>
      </c>
      <c r="I3" s="68">
        <v>26799.84</v>
      </c>
      <c r="J3" s="67" t="s">
        <v>586</v>
      </c>
      <c r="K3" s="67" t="s">
        <v>421</v>
      </c>
      <c r="L3" s="69">
        <v>42109</v>
      </c>
      <c r="M3" s="69">
        <v>42175</v>
      </c>
      <c r="N3" s="69">
        <v>42200</v>
      </c>
      <c r="O3" s="67">
        <v>25</v>
      </c>
      <c r="P3" s="80">
        <v>93</v>
      </c>
      <c r="Q3" s="79" t="s">
        <v>420</v>
      </c>
    </row>
    <row r="4" spans="1:17" ht="38.25" x14ac:dyDescent="0.25">
      <c r="A4" s="67" t="s">
        <v>355</v>
      </c>
      <c r="B4" s="67" t="s">
        <v>1001</v>
      </c>
      <c r="C4" s="67" t="s">
        <v>307</v>
      </c>
      <c r="D4" s="67" t="s">
        <v>14</v>
      </c>
      <c r="E4" s="67" t="s">
        <v>4</v>
      </c>
      <c r="F4" s="69">
        <v>42010</v>
      </c>
      <c r="G4" s="67" t="s">
        <v>423</v>
      </c>
      <c r="H4" s="68">
        <v>9317</v>
      </c>
      <c r="I4" s="68">
        <v>27801.93</v>
      </c>
      <c r="J4" s="67" t="s">
        <v>585</v>
      </c>
      <c r="K4" s="67" t="s">
        <v>421</v>
      </c>
      <c r="L4" s="69">
        <v>42032</v>
      </c>
      <c r="M4" s="69">
        <v>42047</v>
      </c>
      <c r="N4" s="69">
        <v>42068</v>
      </c>
      <c r="O4" s="67">
        <v>21</v>
      </c>
      <c r="P4" s="80">
        <v>18</v>
      </c>
      <c r="Q4" s="79" t="s">
        <v>420</v>
      </c>
    </row>
    <row r="5" spans="1:17" ht="38.25" x14ac:dyDescent="0.25">
      <c r="A5" s="67" t="s">
        <v>381</v>
      </c>
      <c r="B5" s="67" t="s">
        <v>1001</v>
      </c>
      <c r="C5" s="67" t="s">
        <v>170</v>
      </c>
      <c r="D5" s="67" t="s">
        <v>9</v>
      </c>
      <c r="E5" s="67" t="s">
        <v>4</v>
      </c>
      <c r="F5" s="69">
        <v>41970</v>
      </c>
      <c r="G5" s="67" t="s">
        <v>423</v>
      </c>
      <c r="H5" s="68">
        <v>7628</v>
      </c>
      <c r="I5" s="68">
        <v>21892.36</v>
      </c>
      <c r="J5" s="67" t="s">
        <v>584</v>
      </c>
      <c r="K5" s="67" t="s">
        <v>427</v>
      </c>
      <c r="L5" s="69">
        <v>41983</v>
      </c>
      <c r="M5" s="69">
        <v>42030</v>
      </c>
      <c r="N5" s="69">
        <v>42032</v>
      </c>
      <c r="O5" s="67">
        <v>2</v>
      </c>
      <c r="P5" s="70">
        <v>145500</v>
      </c>
      <c r="Q5" s="79" t="s">
        <v>420</v>
      </c>
    </row>
    <row r="6" spans="1:17" ht="38.25" x14ac:dyDescent="0.25">
      <c r="A6" s="67" t="s">
        <v>378</v>
      </c>
      <c r="B6" s="67" t="s">
        <v>1001</v>
      </c>
      <c r="C6" s="67" t="s">
        <v>583</v>
      </c>
      <c r="D6" s="67" t="s">
        <v>9</v>
      </c>
      <c r="E6" s="67" t="s">
        <v>4</v>
      </c>
      <c r="F6" s="69">
        <v>41983</v>
      </c>
      <c r="G6" s="67" t="s">
        <v>423</v>
      </c>
      <c r="H6" s="68">
        <v>7204.71</v>
      </c>
      <c r="I6" s="68">
        <v>20677.52</v>
      </c>
      <c r="J6" s="67" t="s">
        <v>582</v>
      </c>
      <c r="K6" s="67" t="s">
        <v>427</v>
      </c>
      <c r="L6" s="69">
        <v>42013</v>
      </c>
      <c r="M6" s="69">
        <v>42029</v>
      </c>
      <c r="N6" s="69">
        <v>42030</v>
      </c>
      <c r="O6" s="67">
        <v>1</v>
      </c>
      <c r="P6" s="70">
        <v>15800</v>
      </c>
      <c r="Q6" s="79" t="s">
        <v>420</v>
      </c>
    </row>
    <row r="7" spans="1:17" ht="38.25" x14ac:dyDescent="0.25">
      <c r="A7" s="67" t="s">
        <v>351</v>
      </c>
      <c r="B7" s="67" t="s">
        <v>1001</v>
      </c>
      <c r="C7" s="67" t="s">
        <v>350</v>
      </c>
      <c r="D7" s="67" t="s">
        <v>9</v>
      </c>
      <c r="E7" s="67" t="s">
        <v>4</v>
      </c>
      <c r="F7" s="69">
        <v>41970</v>
      </c>
      <c r="G7" s="67" t="s">
        <v>423</v>
      </c>
      <c r="H7" s="68">
        <v>16935</v>
      </c>
      <c r="I7" s="68">
        <v>53030.26</v>
      </c>
      <c r="J7" s="67" t="s">
        <v>581</v>
      </c>
      <c r="K7" s="67" t="s">
        <v>421</v>
      </c>
      <c r="L7" s="69">
        <v>41978</v>
      </c>
      <c r="M7" s="69">
        <v>42020</v>
      </c>
      <c r="N7" s="69">
        <v>42024</v>
      </c>
      <c r="O7" s="67">
        <v>4</v>
      </c>
      <c r="P7" s="70">
        <v>43700</v>
      </c>
      <c r="Q7" s="79" t="s">
        <v>420</v>
      </c>
    </row>
    <row r="8" spans="1:17" ht="51" x14ac:dyDescent="0.25">
      <c r="A8" s="67" t="s">
        <v>277</v>
      </c>
      <c r="B8" s="67" t="s">
        <v>1001</v>
      </c>
      <c r="C8" s="67" t="s">
        <v>276</v>
      </c>
      <c r="D8" s="67" t="s">
        <v>9</v>
      </c>
      <c r="E8" s="67" t="s">
        <v>4</v>
      </c>
      <c r="F8" s="69">
        <v>41977</v>
      </c>
      <c r="G8" s="67" t="s">
        <v>423</v>
      </c>
      <c r="H8" s="68">
        <v>14486.69</v>
      </c>
      <c r="I8" s="68">
        <v>47226.61</v>
      </c>
      <c r="J8" s="67" t="s">
        <v>953</v>
      </c>
      <c r="K8" s="67" t="s">
        <v>427</v>
      </c>
      <c r="L8" s="69">
        <v>41648</v>
      </c>
      <c r="M8" s="69">
        <v>42036</v>
      </c>
      <c r="N8" s="69">
        <v>42037</v>
      </c>
      <c r="O8" s="67">
        <v>1</v>
      </c>
      <c r="P8" s="70">
        <v>25100</v>
      </c>
      <c r="Q8" s="79" t="s">
        <v>420</v>
      </c>
    </row>
    <row r="9" spans="1:17" ht="51" x14ac:dyDescent="0.25">
      <c r="A9" s="67" t="s">
        <v>224</v>
      </c>
      <c r="B9" s="67" t="s">
        <v>1001</v>
      </c>
      <c r="C9" s="67" t="s">
        <v>580</v>
      </c>
      <c r="D9" s="67" t="s">
        <v>9</v>
      </c>
      <c r="E9" s="67" t="s">
        <v>4</v>
      </c>
      <c r="F9" s="69">
        <v>41977</v>
      </c>
      <c r="G9" s="67" t="s">
        <v>423</v>
      </c>
      <c r="H9" s="68">
        <v>181755</v>
      </c>
      <c r="I9" s="68">
        <v>576799.49</v>
      </c>
      <c r="J9" s="67" t="s">
        <v>579</v>
      </c>
      <c r="K9" s="67" t="s">
        <v>427</v>
      </c>
      <c r="L9" s="69">
        <v>41990</v>
      </c>
      <c r="M9" s="69">
        <v>42025</v>
      </c>
      <c r="N9" s="69">
        <v>42032</v>
      </c>
      <c r="O9" s="67">
        <v>7</v>
      </c>
      <c r="P9" s="70">
        <v>361000</v>
      </c>
      <c r="Q9" s="79" t="s">
        <v>420</v>
      </c>
    </row>
    <row r="10" spans="1:17" ht="25.5" x14ac:dyDescent="0.25">
      <c r="A10" s="67" t="s">
        <v>232</v>
      </c>
      <c r="B10" s="67" t="s">
        <v>1001</v>
      </c>
      <c r="C10" s="67" t="s">
        <v>231</v>
      </c>
      <c r="D10" s="67" t="s">
        <v>424</v>
      </c>
      <c r="E10" s="67" t="s">
        <v>5</v>
      </c>
      <c r="F10" s="69">
        <v>42145</v>
      </c>
      <c r="G10" s="67" t="s">
        <v>423</v>
      </c>
      <c r="H10" s="68">
        <v>3550</v>
      </c>
      <c r="I10" s="68">
        <v>8686.85</v>
      </c>
      <c r="J10" s="67" t="s">
        <v>578</v>
      </c>
      <c r="K10" s="67" t="s">
        <v>427</v>
      </c>
      <c r="L10" s="69">
        <v>42153</v>
      </c>
      <c r="M10" s="69">
        <v>42187</v>
      </c>
      <c r="N10" s="69">
        <v>42202</v>
      </c>
      <c r="O10" s="67">
        <v>15</v>
      </c>
      <c r="P10" s="80">
        <v>8.1999999999999993</v>
      </c>
      <c r="Q10" s="79" t="s">
        <v>420</v>
      </c>
    </row>
    <row r="11" spans="1:17" ht="51" x14ac:dyDescent="0.25">
      <c r="A11" s="67" t="s">
        <v>577</v>
      </c>
      <c r="B11" s="67" t="s">
        <v>1001</v>
      </c>
      <c r="C11" s="67" t="s">
        <v>576</v>
      </c>
      <c r="D11" s="67" t="s">
        <v>671</v>
      </c>
      <c r="E11" s="67" t="s">
        <v>4</v>
      </c>
      <c r="F11" s="69">
        <v>42174</v>
      </c>
      <c r="G11" s="67" t="s">
        <v>423</v>
      </c>
      <c r="H11" s="68">
        <v>624</v>
      </c>
      <c r="I11" s="68">
        <f>3.9*H11</f>
        <v>2433.6</v>
      </c>
      <c r="J11" s="67" t="s">
        <v>575</v>
      </c>
      <c r="K11" s="67" t="s">
        <v>427</v>
      </c>
      <c r="L11" s="69">
        <v>42150</v>
      </c>
      <c r="M11" s="69">
        <v>42208</v>
      </c>
      <c r="N11" s="69">
        <v>42247</v>
      </c>
      <c r="O11" s="67">
        <v>39</v>
      </c>
      <c r="P11" s="80">
        <v>16</v>
      </c>
      <c r="Q11" s="79" t="s">
        <v>420</v>
      </c>
    </row>
    <row r="12" spans="1:17" ht="38.25" x14ac:dyDescent="0.25">
      <c r="A12" s="67" t="s">
        <v>66</v>
      </c>
      <c r="B12" s="67" t="s">
        <v>1001</v>
      </c>
      <c r="C12" s="67" t="s">
        <v>65</v>
      </c>
      <c r="D12" s="67" t="s">
        <v>9</v>
      </c>
      <c r="E12" s="67" t="s">
        <v>5</v>
      </c>
      <c r="F12" s="69">
        <v>42262</v>
      </c>
      <c r="G12" s="67" t="s">
        <v>423</v>
      </c>
      <c r="H12" s="68">
        <v>2357.4299999999998</v>
      </c>
      <c r="I12" s="68">
        <v>8922.8700000000008</v>
      </c>
      <c r="J12" s="67" t="s">
        <v>954</v>
      </c>
      <c r="K12" s="67" t="s">
        <v>427</v>
      </c>
      <c r="L12" s="69">
        <v>42284</v>
      </c>
      <c r="M12" s="69">
        <v>42288</v>
      </c>
      <c r="N12" s="69">
        <v>42300</v>
      </c>
      <c r="O12" s="67">
        <v>12</v>
      </c>
      <c r="P12" s="80">
        <v>14</v>
      </c>
      <c r="Q12" s="79" t="s">
        <v>420</v>
      </c>
    </row>
    <row r="13" spans="1:17" ht="38.25" x14ac:dyDescent="0.25">
      <c r="A13" s="67" t="s">
        <v>330</v>
      </c>
      <c r="B13" s="67" t="s">
        <v>1004</v>
      </c>
      <c r="C13" s="67" t="s">
        <v>329</v>
      </c>
      <c r="D13" s="67" t="s">
        <v>480</v>
      </c>
      <c r="E13" s="67" t="s">
        <v>5</v>
      </c>
      <c r="F13" s="69">
        <v>41982</v>
      </c>
      <c r="G13" s="67" t="s">
        <v>423</v>
      </c>
      <c r="H13" s="68">
        <v>59900</v>
      </c>
      <c r="I13" s="68">
        <v>193357.2</v>
      </c>
      <c r="J13" s="67" t="s">
        <v>956</v>
      </c>
      <c r="K13" s="67" t="s">
        <v>427</v>
      </c>
      <c r="L13" s="69">
        <v>41985</v>
      </c>
      <c r="M13" s="69">
        <v>42153</v>
      </c>
      <c r="N13" s="69">
        <v>42153</v>
      </c>
      <c r="O13" s="67">
        <v>0</v>
      </c>
      <c r="P13" s="70">
        <v>43000</v>
      </c>
      <c r="Q13" s="79" t="s">
        <v>420</v>
      </c>
    </row>
    <row r="14" spans="1:17" ht="38.25" x14ac:dyDescent="0.25">
      <c r="A14" s="67" t="s">
        <v>235</v>
      </c>
      <c r="B14" s="67" t="s">
        <v>1004</v>
      </c>
      <c r="C14" s="68" t="s">
        <v>304</v>
      </c>
      <c r="D14" s="67" t="s">
        <v>9</v>
      </c>
      <c r="E14" s="67" t="s">
        <v>5</v>
      </c>
      <c r="F14" s="69">
        <v>42087</v>
      </c>
      <c r="G14" s="67" t="s">
        <v>423</v>
      </c>
      <c r="H14" s="68">
        <v>98600</v>
      </c>
      <c r="I14" s="68">
        <v>334106.09999999998</v>
      </c>
      <c r="J14" s="67" t="s">
        <v>955</v>
      </c>
      <c r="K14" s="67" t="s">
        <v>427</v>
      </c>
      <c r="L14" s="69">
        <v>41735</v>
      </c>
      <c r="M14" s="69">
        <v>42131</v>
      </c>
      <c r="N14" s="69">
        <v>42135</v>
      </c>
      <c r="O14" s="67">
        <v>4</v>
      </c>
      <c r="P14" s="70">
        <v>97000</v>
      </c>
      <c r="Q14" s="79" t="s">
        <v>420</v>
      </c>
    </row>
    <row r="15" spans="1:17" ht="63.75" x14ac:dyDescent="0.25">
      <c r="A15" s="67" t="s">
        <v>574</v>
      </c>
      <c r="B15" s="67" t="s">
        <v>1004</v>
      </c>
      <c r="C15" s="67" t="s">
        <v>573</v>
      </c>
      <c r="D15" s="67" t="s">
        <v>9</v>
      </c>
      <c r="E15" s="67" t="s">
        <v>4</v>
      </c>
      <c r="F15" s="69">
        <v>41995</v>
      </c>
      <c r="G15" s="67" t="s">
        <v>423</v>
      </c>
      <c r="H15" s="68">
        <v>26180</v>
      </c>
      <c r="I15" s="68">
        <v>68434.52</v>
      </c>
      <c r="J15" s="67" t="s">
        <v>957</v>
      </c>
      <c r="K15" s="67" t="s">
        <v>427</v>
      </c>
      <c r="L15" s="69">
        <v>41996</v>
      </c>
      <c r="M15" s="69">
        <v>42016</v>
      </c>
      <c r="N15" s="69">
        <v>42019</v>
      </c>
      <c r="O15" s="67">
        <v>3</v>
      </c>
      <c r="P15" s="70">
        <v>25000</v>
      </c>
      <c r="Q15" s="79" t="s">
        <v>420</v>
      </c>
    </row>
    <row r="16" spans="1:17" ht="76.5" x14ac:dyDescent="0.25">
      <c r="A16" s="67" t="s">
        <v>572</v>
      </c>
      <c r="B16" s="67" t="s">
        <v>1004</v>
      </c>
      <c r="C16" s="67" t="s">
        <v>571</v>
      </c>
      <c r="D16" s="67" t="s">
        <v>671</v>
      </c>
      <c r="E16" s="67" t="s">
        <v>6</v>
      </c>
      <c r="F16" s="69">
        <v>42122</v>
      </c>
      <c r="G16" s="67" t="s">
        <v>423</v>
      </c>
      <c r="H16" s="68">
        <v>450</v>
      </c>
      <c r="I16" s="68">
        <f>3.9*H16</f>
        <v>1755</v>
      </c>
      <c r="J16" s="67" t="s">
        <v>570</v>
      </c>
      <c r="K16" s="67" t="s">
        <v>427</v>
      </c>
      <c r="L16" s="69">
        <v>42138</v>
      </c>
      <c r="M16" s="69">
        <v>42173</v>
      </c>
      <c r="N16" s="69">
        <v>42177</v>
      </c>
      <c r="O16" s="67">
        <v>4</v>
      </c>
      <c r="P16" s="70">
        <v>35600</v>
      </c>
      <c r="Q16" s="79" t="s">
        <v>420</v>
      </c>
    </row>
    <row r="17" spans="1:17" ht="38.25" x14ac:dyDescent="0.25">
      <c r="A17" s="67" t="s">
        <v>34</v>
      </c>
      <c r="B17" s="67" t="s">
        <v>1004</v>
      </c>
      <c r="C17" s="67" t="s">
        <v>32</v>
      </c>
      <c r="D17" s="67" t="s">
        <v>14</v>
      </c>
      <c r="E17" s="67" t="s">
        <v>4</v>
      </c>
      <c r="F17" s="69">
        <v>42282</v>
      </c>
      <c r="G17" s="67" t="s">
        <v>423</v>
      </c>
      <c r="H17" s="68">
        <v>151000</v>
      </c>
      <c r="I17" s="68">
        <v>583615</v>
      </c>
      <c r="J17" s="67" t="s">
        <v>958</v>
      </c>
      <c r="K17" s="67" t="s">
        <v>421</v>
      </c>
      <c r="L17" s="69">
        <v>42284</v>
      </c>
      <c r="M17" s="69">
        <v>42345</v>
      </c>
      <c r="N17" s="69">
        <v>42346</v>
      </c>
      <c r="O17" s="67">
        <v>1</v>
      </c>
      <c r="P17" s="70">
        <v>570600</v>
      </c>
      <c r="Q17" s="79" t="s">
        <v>420</v>
      </c>
    </row>
    <row r="18" spans="1:17" ht="51" x14ac:dyDescent="0.25">
      <c r="A18" s="67" t="s">
        <v>187</v>
      </c>
      <c r="B18" s="67" t="s">
        <v>1002</v>
      </c>
      <c r="C18" s="67" t="s">
        <v>185</v>
      </c>
      <c r="D18" s="67" t="s">
        <v>9</v>
      </c>
      <c r="E18" s="67" t="s">
        <v>4</v>
      </c>
      <c r="F18" s="69">
        <v>42039</v>
      </c>
      <c r="G18" s="67" t="s">
        <v>423</v>
      </c>
      <c r="H18" s="68">
        <v>2263.09</v>
      </c>
      <c r="I18" s="68">
        <v>7169.47</v>
      </c>
      <c r="J18" s="67" t="s">
        <v>959</v>
      </c>
      <c r="K18" s="67" t="s">
        <v>427</v>
      </c>
      <c r="L18" s="69">
        <v>42067</v>
      </c>
      <c r="M18" s="69">
        <v>42167</v>
      </c>
      <c r="N18" s="69">
        <v>42184</v>
      </c>
      <c r="O18" s="67">
        <v>17</v>
      </c>
      <c r="P18" s="80">
        <v>10</v>
      </c>
      <c r="Q18" s="79" t="s">
        <v>420</v>
      </c>
    </row>
    <row r="19" spans="1:17" ht="38.25" x14ac:dyDescent="0.25">
      <c r="A19" s="67" t="s">
        <v>568</v>
      </c>
      <c r="B19" s="67" t="s">
        <v>1002</v>
      </c>
      <c r="C19" s="67" t="s">
        <v>567</v>
      </c>
      <c r="D19" s="67" t="s">
        <v>671</v>
      </c>
      <c r="E19" s="67" t="s">
        <v>6</v>
      </c>
      <c r="F19" s="69">
        <v>42174</v>
      </c>
      <c r="G19" s="67" t="s">
        <v>423</v>
      </c>
      <c r="H19" s="68">
        <v>10</v>
      </c>
      <c r="I19" s="68">
        <f t="shared" ref="I19:I26" si="0">3.9*H19</f>
        <v>39</v>
      </c>
      <c r="J19" s="67" t="s">
        <v>566</v>
      </c>
      <c r="K19" s="67" t="s">
        <v>421</v>
      </c>
      <c r="L19" s="69">
        <v>42180</v>
      </c>
      <c r="M19" s="69">
        <v>42195</v>
      </c>
      <c r="N19" s="69">
        <v>42202</v>
      </c>
      <c r="O19" s="67">
        <v>7</v>
      </c>
      <c r="P19" s="70">
        <v>16500</v>
      </c>
      <c r="Q19" s="79" t="s">
        <v>420</v>
      </c>
    </row>
    <row r="20" spans="1:17" ht="38.25" x14ac:dyDescent="0.25">
      <c r="A20" s="67" t="s">
        <v>565</v>
      </c>
      <c r="B20" s="67" t="s">
        <v>43</v>
      </c>
      <c r="C20" s="67" t="s">
        <v>564</v>
      </c>
      <c r="D20" s="67" t="s">
        <v>671</v>
      </c>
      <c r="E20" s="67" t="s">
        <v>6</v>
      </c>
      <c r="F20" s="69">
        <v>42062</v>
      </c>
      <c r="G20" s="67" t="s">
        <v>423</v>
      </c>
      <c r="H20" s="68">
        <v>10</v>
      </c>
      <c r="I20" s="68">
        <f t="shared" si="0"/>
        <v>39</v>
      </c>
      <c r="J20" s="67" t="s">
        <v>563</v>
      </c>
      <c r="K20" s="67" t="s">
        <v>421</v>
      </c>
      <c r="L20" s="69">
        <v>42072</v>
      </c>
      <c r="M20" s="69">
        <v>42086</v>
      </c>
      <c r="N20" s="69">
        <v>42087</v>
      </c>
      <c r="O20" s="67">
        <v>1</v>
      </c>
      <c r="P20" s="70">
        <v>3000</v>
      </c>
      <c r="Q20" s="79" t="s">
        <v>420</v>
      </c>
    </row>
    <row r="21" spans="1:17" ht="51" x14ac:dyDescent="0.25">
      <c r="A21" s="67" t="s">
        <v>562</v>
      </c>
      <c r="B21" s="67" t="s">
        <v>43</v>
      </c>
      <c r="C21" s="67" t="s">
        <v>561</v>
      </c>
      <c r="D21" s="67" t="s">
        <v>671</v>
      </c>
      <c r="E21" s="67" t="s">
        <v>6</v>
      </c>
      <c r="F21" s="69">
        <v>42181</v>
      </c>
      <c r="G21" s="67" t="s">
        <v>423</v>
      </c>
      <c r="H21" s="68">
        <v>50</v>
      </c>
      <c r="I21" s="68">
        <f t="shared" si="0"/>
        <v>195</v>
      </c>
      <c r="J21" s="67" t="s">
        <v>560</v>
      </c>
      <c r="K21" s="67" t="s">
        <v>421</v>
      </c>
      <c r="L21" s="69">
        <v>42186</v>
      </c>
      <c r="M21" s="69">
        <v>42273</v>
      </c>
      <c r="N21" s="69">
        <v>42277</v>
      </c>
      <c r="O21" s="67">
        <v>4</v>
      </c>
      <c r="P21" s="70">
        <v>1200</v>
      </c>
      <c r="Q21" s="79" t="s">
        <v>420</v>
      </c>
    </row>
    <row r="22" spans="1:17" ht="38.25" x14ac:dyDescent="0.25">
      <c r="A22" s="67" t="s">
        <v>559</v>
      </c>
      <c r="B22" s="67" t="s">
        <v>1003</v>
      </c>
      <c r="C22" s="67" t="s">
        <v>558</v>
      </c>
      <c r="D22" s="67" t="s">
        <v>671</v>
      </c>
      <c r="E22" s="67" t="s">
        <v>6</v>
      </c>
      <c r="F22" s="69">
        <v>41968</v>
      </c>
      <c r="G22" s="67" t="s">
        <v>423</v>
      </c>
      <c r="H22" s="68">
        <v>5496.68</v>
      </c>
      <c r="I22" s="68">
        <f t="shared" si="0"/>
        <v>21437.052</v>
      </c>
      <c r="J22" s="67" t="s">
        <v>510</v>
      </c>
      <c r="K22" s="67" t="s">
        <v>427</v>
      </c>
      <c r="L22" s="69">
        <v>41990</v>
      </c>
      <c r="M22" s="69">
        <v>41646</v>
      </c>
      <c r="N22" s="69">
        <v>42020</v>
      </c>
      <c r="O22" s="67">
        <v>374</v>
      </c>
      <c r="P22" s="80">
        <v>73</v>
      </c>
      <c r="Q22" s="79" t="s">
        <v>420</v>
      </c>
    </row>
    <row r="23" spans="1:17" ht="25.5" x14ac:dyDescent="0.25">
      <c r="A23" s="67" t="s">
        <v>557</v>
      </c>
      <c r="B23" s="67" t="s">
        <v>1003</v>
      </c>
      <c r="C23" s="67" t="s">
        <v>556</v>
      </c>
      <c r="D23" s="67" t="s">
        <v>671</v>
      </c>
      <c r="E23" s="67" t="s">
        <v>6</v>
      </c>
      <c r="F23" s="69">
        <v>41988</v>
      </c>
      <c r="G23" s="67" t="s">
        <v>423</v>
      </c>
      <c r="H23" s="68">
        <v>318083.59999999998</v>
      </c>
      <c r="I23" s="68">
        <f t="shared" si="0"/>
        <v>1240526.0399999998</v>
      </c>
      <c r="J23" s="67" t="s">
        <v>510</v>
      </c>
      <c r="K23" s="67" t="s">
        <v>427</v>
      </c>
      <c r="L23" s="69">
        <v>42011</v>
      </c>
      <c r="M23" s="69">
        <v>42015</v>
      </c>
      <c r="N23" s="69">
        <v>42019</v>
      </c>
      <c r="O23" s="67">
        <v>4</v>
      </c>
      <c r="P23" s="70">
        <v>29500</v>
      </c>
      <c r="Q23" s="79" t="s">
        <v>420</v>
      </c>
    </row>
    <row r="24" spans="1:17" ht="25.5" x14ac:dyDescent="0.25">
      <c r="A24" s="67" t="s">
        <v>555</v>
      </c>
      <c r="B24" s="67" t="s">
        <v>1003</v>
      </c>
      <c r="C24" s="67" t="s">
        <v>511</v>
      </c>
      <c r="D24" s="67" t="s">
        <v>671</v>
      </c>
      <c r="E24" s="67" t="s">
        <v>6</v>
      </c>
      <c r="F24" s="69">
        <v>41995</v>
      </c>
      <c r="G24" s="67" t="s">
        <v>423</v>
      </c>
      <c r="H24" s="68">
        <v>106091.36</v>
      </c>
      <c r="I24" s="68">
        <f t="shared" si="0"/>
        <v>413756.304</v>
      </c>
      <c r="J24" s="67" t="s">
        <v>960</v>
      </c>
      <c r="K24" s="67" t="s">
        <v>427</v>
      </c>
      <c r="L24" s="69">
        <v>42025</v>
      </c>
      <c r="M24" s="69">
        <v>42033</v>
      </c>
      <c r="N24" s="69">
        <v>42050</v>
      </c>
      <c r="O24" s="67">
        <v>17</v>
      </c>
      <c r="P24" s="80">
        <v>19.5</v>
      </c>
      <c r="Q24" s="79" t="s">
        <v>420</v>
      </c>
    </row>
    <row r="25" spans="1:17" ht="25.5" x14ac:dyDescent="0.25">
      <c r="A25" s="67" t="s">
        <v>554</v>
      </c>
      <c r="B25" s="67" t="s">
        <v>1003</v>
      </c>
      <c r="C25" s="67" t="s">
        <v>513</v>
      </c>
      <c r="D25" s="67" t="s">
        <v>671</v>
      </c>
      <c r="E25" s="67" t="s">
        <v>6</v>
      </c>
      <c r="F25" s="69">
        <v>42025</v>
      </c>
      <c r="G25" s="67" t="s">
        <v>423</v>
      </c>
      <c r="H25" s="68">
        <v>8881.31</v>
      </c>
      <c r="I25" s="68">
        <f t="shared" si="0"/>
        <v>34637.108999999997</v>
      </c>
      <c r="J25" s="67" t="s">
        <v>510</v>
      </c>
      <c r="K25" s="67" t="s">
        <v>427</v>
      </c>
      <c r="L25" s="69">
        <v>42030</v>
      </c>
      <c r="M25" s="69">
        <v>42043</v>
      </c>
      <c r="N25" s="69">
        <v>42081</v>
      </c>
      <c r="O25" s="67">
        <v>38</v>
      </c>
      <c r="P25" s="80">
        <v>85</v>
      </c>
      <c r="Q25" s="81" t="s">
        <v>553</v>
      </c>
    </row>
    <row r="26" spans="1:17" ht="38.25" x14ac:dyDescent="0.25">
      <c r="A26" s="67" t="s">
        <v>551</v>
      </c>
      <c r="B26" s="67" t="s">
        <v>1003</v>
      </c>
      <c r="C26" s="67" t="s">
        <v>508</v>
      </c>
      <c r="D26" s="67" t="s">
        <v>671</v>
      </c>
      <c r="E26" s="67" t="s">
        <v>6</v>
      </c>
      <c r="F26" s="69">
        <v>42027</v>
      </c>
      <c r="G26" s="67" t="s">
        <v>423</v>
      </c>
      <c r="H26" s="68">
        <v>28178.2</v>
      </c>
      <c r="I26" s="68">
        <f t="shared" si="0"/>
        <v>109894.98</v>
      </c>
      <c r="J26" s="67" t="s">
        <v>552</v>
      </c>
      <c r="K26" s="67" t="s">
        <v>427</v>
      </c>
      <c r="L26" s="69">
        <v>42037</v>
      </c>
      <c r="M26" s="69">
        <v>42062</v>
      </c>
      <c r="N26" s="69">
        <v>42066</v>
      </c>
      <c r="O26" s="67">
        <v>4</v>
      </c>
      <c r="P26" s="70">
        <v>7300</v>
      </c>
      <c r="Q26" s="79" t="s">
        <v>420</v>
      </c>
    </row>
    <row r="27" spans="1:17" ht="38.25" x14ac:dyDescent="0.25">
      <c r="A27" s="67" t="s">
        <v>551</v>
      </c>
      <c r="B27" s="67" t="s">
        <v>1003</v>
      </c>
      <c r="C27" s="67" t="s">
        <v>508</v>
      </c>
      <c r="D27" s="67" t="s">
        <v>671</v>
      </c>
      <c r="E27" s="67" t="s">
        <v>6</v>
      </c>
      <c r="F27" s="69">
        <v>41996</v>
      </c>
      <c r="G27" s="67" t="s">
        <v>423</v>
      </c>
      <c r="H27" s="68">
        <v>1337.2</v>
      </c>
      <c r="I27" s="68">
        <v>29515.4</v>
      </c>
      <c r="J27" s="67" t="s">
        <v>969</v>
      </c>
      <c r="K27" s="67" t="s">
        <v>427</v>
      </c>
      <c r="L27" s="69">
        <v>42037</v>
      </c>
      <c r="M27" s="69">
        <v>42062</v>
      </c>
      <c r="N27" s="69">
        <v>42066</v>
      </c>
      <c r="O27" s="67">
        <v>4</v>
      </c>
      <c r="P27" s="80">
        <v>7.3</v>
      </c>
      <c r="Q27" s="79" t="s">
        <v>420</v>
      </c>
    </row>
    <row r="28" spans="1:17" ht="51" x14ac:dyDescent="0.25">
      <c r="A28" s="67" t="s">
        <v>550</v>
      </c>
      <c r="B28" s="67" t="s">
        <v>1003</v>
      </c>
      <c r="C28" s="67" t="s">
        <v>549</v>
      </c>
      <c r="D28" s="67" t="s">
        <v>671</v>
      </c>
      <c r="E28" s="67" t="s">
        <v>6</v>
      </c>
      <c r="F28" s="69">
        <v>42030</v>
      </c>
      <c r="G28" s="67" t="s">
        <v>423</v>
      </c>
      <c r="H28" s="68">
        <v>9110</v>
      </c>
      <c r="I28" s="68">
        <f t="shared" ref="I28:I31" si="1">3.9*H28</f>
        <v>35529</v>
      </c>
      <c r="J28" s="67" t="s">
        <v>548</v>
      </c>
      <c r="K28" s="67" t="s">
        <v>427</v>
      </c>
      <c r="L28" s="69">
        <v>42037</v>
      </c>
      <c r="M28" s="69">
        <v>42042</v>
      </c>
      <c r="N28" s="69">
        <v>42048</v>
      </c>
      <c r="O28" s="67">
        <v>6</v>
      </c>
      <c r="P28" s="70">
        <v>42300</v>
      </c>
      <c r="Q28" s="79" t="s">
        <v>420</v>
      </c>
    </row>
    <row r="29" spans="1:17" ht="38.25" x14ac:dyDescent="0.25">
      <c r="A29" s="67" t="s">
        <v>547</v>
      </c>
      <c r="B29" s="67" t="s">
        <v>1003</v>
      </c>
      <c r="C29" s="67" t="s">
        <v>513</v>
      </c>
      <c r="D29" s="67" t="s">
        <v>671</v>
      </c>
      <c r="E29" s="67" t="s">
        <v>6</v>
      </c>
      <c r="F29" s="69">
        <v>42068</v>
      </c>
      <c r="G29" s="67" t="s">
        <v>423</v>
      </c>
      <c r="H29" s="68">
        <v>17552</v>
      </c>
      <c r="I29" s="68">
        <f t="shared" si="1"/>
        <v>68452.800000000003</v>
      </c>
      <c r="J29" s="67" t="s">
        <v>546</v>
      </c>
      <c r="K29" s="67" t="s">
        <v>421</v>
      </c>
      <c r="L29" s="69">
        <v>42080</v>
      </c>
      <c r="M29" s="69">
        <v>42097</v>
      </c>
      <c r="N29" s="69">
        <v>42110</v>
      </c>
      <c r="O29" s="67">
        <v>13</v>
      </c>
      <c r="P29" s="80">
        <v>116</v>
      </c>
      <c r="Q29" s="79" t="s">
        <v>420</v>
      </c>
    </row>
    <row r="30" spans="1:17" ht="38.25" x14ac:dyDescent="0.25">
      <c r="A30" s="67" t="s">
        <v>545</v>
      </c>
      <c r="B30" s="67" t="s">
        <v>1003</v>
      </c>
      <c r="C30" s="67" t="s">
        <v>508</v>
      </c>
      <c r="D30" s="67" t="s">
        <v>671</v>
      </c>
      <c r="E30" s="67" t="s">
        <v>6</v>
      </c>
      <c r="F30" s="69">
        <v>42069</v>
      </c>
      <c r="G30" s="67" t="s">
        <v>423</v>
      </c>
      <c r="H30" s="68">
        <v>320515.40000000002</v>
      </c>
      <c r="I30" s="68">
        <f t="shared" si="1"/>
        <v>1250010.06</v>
      </c>
      <c r="J30" s="67" t="s">
        <v>544</v>
      </c>
      <c r="K30" s="67" t="s">
        <v>421</v>
      </c>
      <c r="L30" s="69">
        <v>42080</v>
      </c>
      <c r="M30" s="69">
        <v>42088</v>
      </c>
      <c r="N30" s="69">
        <v>42093</v>
      </c>
      <c r="O30" s="67">
        <v>5</v>
      </c>
      <c r="P30" s="70">
        <v>32500</v>
      </c>
      <c r="Q30" s="79" t="s">
        <v>420</v>
      </c>
    </row>
    <row r="31" spans="1:17" ht="38.25" x14ac:dyDescent="0.25">
      <c r="A31" s="67" t="s">
        <v>543</v>
      </c>
      <c r="B31" s="67" t="s">
        <v>1003</v>
      </c>
      <c r="C31" s="67" t="s">
        <v>508</v>
      </c>
      <c r="D31" s="67" t="s">
        <v>671</v>
      </c>
      <c r="E31" s="67" t="s">
        <v>6</v>
      </c>
      <c r="F31" s="69">
        <v>42087</v>
      </c>
      <c r="G31" s="67" t="s">
        <v>423</v>
      </c>
      <c r="H31" s="68">
        <v>2658</v>
      </c>
      <c r="I31" s="68">
        <f t="shared" si="1"/>
        <v>10366.199999999999</v>
      </c>
      <c r="J31" s="67" t="s">
        <v>541</v>
      </c>
      <c r="K31" s="67" t="s">
        <v>421</v>
      </c>
      <c r="L31" s="69">
        <v>42096</v>
      </c>
      <c r="M31" s="69">
        <v>42111</v>
      </c>
      <c r="N31" s="69">
        <v>42121</v>
      </c>
      <c r="O31" s="67">
        <v>10</v>
      </c>
      <c r="P31" s="80">
        <v>12.3</v>
      </c>
      <c r="Q31" s="79" t="s">
        <v>420</v>
      </c>
    </row>
    <row r="32" spans="1:17" ht="38.25" x14ac:dyDescent="0.25">
      <c r="A32" s="67" t="s">
        <v>543</v>
      </c>
      <c r="B32" s="67" t="s">
        <v>1003</v>
      </c>
      <c r="C32" s="67" t="s">
        <v>508</v>
      </c>
      <c r="D32" s="67" t="s">
        <v>671</v>
      </c>
      <c r="E32" s="67" t="s">
        <v>6</v>
      </c>
      <c r="F32" s="69">
        <v>42073</v>
      </c>
      <c r="G32" s="67" t="s">
        <v>423</v>
      </c>
      <c r="H32" s="68">
        <v>23548.5</v>
      </c>
      <c r="I32" s="68">
        <v>23548.5</v>
      </c>
      <c r="J32" s="67" t="s">
        <v>970</v>
      </c>
      <c r="K32" s="67" t="s">
        <v>421</v>
      </c>
      <c r="L32" s="69">
        <v>42096</v>
      </c>
      <c r="M32" s="69">
        <v>42111</v>
      </c>
      <c r="N32" s="69">
        <v>42121</v>
      </c>
      <c r="O32" s="67">
        <v>10</v>
      </c>
      <c r="P32" s="80">
        <v>3</v>
      </c>
      <c r="Q32" s="79" t="s">
        <v>420</v>
      </c>
    </row>
    <row r="33" spans="1:17" ht="38.25" x14ac:dyDescent="0.25">
      <c r="A33" s="67" t="s">
        <v>543</v>
      </c>
      <c r="B33" s="67" t="s">
        <v>1003</v>
      </c>
      <c r="C33" s="67" t="s">
        <v>508</v>
      </c>
      <c r="D33" s="67" t="s">
        <v>671</v>
      </c>
      <c r="E33" s="67" t="s">
        <v>6</v>
      </c>
      <c r="F33" s="69">
        <v>42073</v>
      </c>
      <c r="G33" s="67" t="s">
        <v>423</v>
      </c>
      <c r="H33" s="68">
        <v>742.5</v>
      </c>
      <c r="I33" s="68">
        <v>742.5</v>
      </c>
      <c r="J33" s="67" t="s">
        <v>970</v>
      </c>
      <c r="K33" s="67" t="s">
        <v>421</v>
      </c>
      <c r="L33" s="69">
        <v>42096</v>
      </c>
      <c r="M33" s="69">
        <v>42111</v>
      </c>
      <c r="N33" s="69">
        <v>42121</v>
      </c>
      <c r="O33" s="67">
        <v>10</v>
      </c>
      <c r="P33" s="80">
        <v>2.2000000000000002</v>
      </c>
      <c r="Q33" s="79" t="s">
        <v>420</v>
      </c>
    </row>
    <row r="34" spans="1:17" ht="38.25" x14ac:dyDescent="0.25">
      <c r="A34" s="67" t="s">
        <v>542</v>
      </c>
      <c r="B34" s="67" t="s">
        <v>1003</v>
      </c>
      <c r="C34" s="67" t="s">
        <v>508</v>
      </c>
      <c r="D34" s="67" t="s">
        <v>671</v>
      </c>
      <c r="E34" s="67" t="s">
        <v>6</v>
      </c>
      <c r="F34" s="69">
        <v>42087</v>
      </c>
      <c r="G34" s="67" t="s">
        <v>423</v>
      </c>
      <c r="H34" s="68">
        <v>887.84</v>
      </c>
      <c r="I34" s="68">
        <f t="shared" ref="I34:I39" si="2">3.9*H34</f>
        <v>3462.576</v>
      </c>
      <c r="J34" s="67" t="s">
        <v>541</v>
      </c>
      <c r="K34" s="67" t="s">
        <v>421</v>
      </c>
      <c r="L34" s="69">
        <v>42095</v>
      </c>
      <c r="M34" s="69">
        <v>42121</v>
      </c>
      <c r="N34" s="69">
        <v>42138</v>
      </c>
      <c r="O34" s="67">
        <v>17</v>
      </c>
      <c r="P34" s="80">
        <v>13.6</v>
      </c>
      <c r="Q34" s="79" t="s">
        <v>420</v>
      </c>
    </row>
    <row r="35" spans="1:17" ht="38.25" x14ac:dyDescent="0.25">
      <c r="A35" s="67" t="s">
        <v>540</v>
      </c>
      <c r="B35" s="67" t="s">
        <v>1003</v>
      </c>
      <c r="C35" s="67" t="s">
        <v>508</v>
      </c>
      <c r="D35" s="67" t="s">
        <v>671</v>
      </c>
      <c r="E35" s="67" t="s">
        <v>6</v>
      </c>
      <c r="F35" s="69">
        <v>42110</v>
      </c>
      <c r="G35" s="67" t="s">
        <v>423</v>
      </c>
      <c r="H35" s="68">
        <v>3821.64</v>
      </c>
      <c r="I35" s="68">
        <f t="shared" si="2"/>
        <v>14904.395999999999</v>
      </c>
      <c r="J35" s="67" t="s">
        <v>539</v>
      </c>
      <c r="K35" s="67" t="s">
        <v>421</v>
      </c>
      <c r="L35" s="69">
        <v>42118</v>
      </c>
      <c r="M35" s="69">
        <v>42138</v>
      </c>
      <c r="N35" s="69">
        <v>42157</v>
      </c>
      <c r="O35" s="67">
        <v>19</v>
      </c>
      <c r="P35" s="80">
        <v>17.3</v>
      </c>
      <c r="Q35" s="79" t="s">
        <v>420</v>
      </c>
    </row>
    <row r="36" spans="1:17" ht="38.25" x14ac:dyDescent="0.25">
      <c r="A36" s="67" t="s">
        <v>538</v>
      </c>
      <c r="B36" s="67" t="s">
        <v>1003</v>
      </c>
      <c r="C36" s="67" t="s">
        <v>513</v>
      </c>
      <c r="D36" s="67" t="s">
        <v>671</v>
      </c>
      <c r="E36" s="67" t="s">
        <v>6</v>
      </c>
      <c r="F36" s="69">
        <v>42132</v>
      </c>
      <c r="G36" s="67" t="s">
        <v>423</v>
      </c>
      <c r="H36" s="68">
        <v>26732.83</v>
      </c>
      <c r="I36" s="68">
        <f t="shared" si="2"/>
        <v>104258.03700000001</v>
      </c>
      <c r="J36" s="67" t="s">
        <v>537</v>
      </c>
      <c r="K36" s="67" t="s">
        <v>421</v>
      </c>
      <c r="L36" s="69">
        <v>42139</v>
      </c>
      <c r="M36" s="69">
        <v>42177</v>
      </c>
      <c r="N36" s="69">
        <v>42200</v>
      </c>
      <c r="O36" s="67">
        <v>23</v>
      </c>
      <c r="P36" s="80">
        <v>172</v>
      </c>
      <c r="Q36" s="82" t="s">
        <v>461</v>
      </c>
    </row>
    <row r="37" spans="1:17" ht="25.5" x14ac:dyDescent="0.25">
      <c r="A37" s="67" t="s">
        <v>536</v>
      </c>
      <c r="B37" s="67" t="s">
        <v>1003</v>
      </c>
      <c r="C37" s="67" t="s">
        <v>508</v>
      </c>
      <c r="D37" s="67" t="s">
        <v>671</v>
      </c>
      <c r="E37" s="67" t="s">
        <v>6</v>
      </c>
      <c r="F37" s="69">
        <v>42135</v>
      </c>
      <c r="G37" s="67" t="s">
        <v>423</v>
      </c>
      <c r="H37" s="68">
        <v>532</v>
      </c>
      <c r="I37" s="68">
        <f t="shared" si="2"/>
        <v>2074.7999999999997</v>
      </c>
      <c r="J37" s="67" t="s">
        <v>961</v>
      </c>
      <c r="K37" s="67" t="s">
        <v>427</v>
      </c>
      <c r="L37" s="69">
        <v>42143</v>
      </c>
      <c r="M37" s="69">
        <v>42154</v>
      </c>
      <c r="N37" s="69">
        <v>42164</v>
      </c>
      <c r="O37" s="67">
        <v>10</v>
      </c>
      <c r="P37" s="80">
        <v>1.8</v>
      </c>
      <c r="Q37" s="79" t="s">
        <v>420</v>
      </c>
    </row>
    <row r="38" spans="1:17" ht="51" x14ac:dyDescent="0.25">
      <c r="A38" s="67" t="s">
        <v>535</v>
      </c>
      <c r="B38" s="67" t="s">
        <v>1003</v>
      </c>
      <c r="C38" s="67" t="s">
        <v>534</v>
      </c>
      <c r="D38" s="67" t="s">
        <v>671</v>
      </c>
      <c r="E38" s="67" t="s">
        <v>6</v>
      </c>
      <c r="F38" s="69">
        <v>42165</v>
      </c>
      <c r="G38" s="67" t="s">
        <v>423</v>
      </c>
      <c r="H38" s="68">
        <v>975</v>
      </c>
      <c r="I38" s="68">
        <f t="shared" si="2"/>
        <v>3802.5</v>
      </c>
      <c r="J38" s="67" t="s">
        <v>962</v>
      </c>
      <c r="K38" s="67" t="s">
        <v>427</v>
      </c>
      <c r="L38" s="69">
        <v>42173</v>
      </c>
      <c r="M38" s="69">
        <v>42178</v>
      </c>
      <c r="N38" s="69">
        <v>42181</v>
      </c>
      <c r="O38" s="67">
        <v>3</v>
      </c>
      <c r="P38" s="67">
        <v>0.9</v>
      </c>
      <c r="Q38" s="79" t="s">
        <v>420</v>
      </c>
    </row>
    <row r="39" spans="1:17" ht="38.25" x14ac:dyDescent="0.25">
      <c r="A39" s="67" t="s">
        <v>532</v>
      </c>
      <c r="B39" s="67" t="s">
        <v>1003</v>
      </c>
      <c r="C39" s="67" t="s">
        <v>508</v>
      </c>
      <c r="D39" s="67" t="s">
        <v>671</v>
      </c>
      <c r="E39" s="67" t="s">
        <v>6</v>
      </c>
      <c r="F39" s="69">
        <v>42187</v>
      </c>
      <c r="G39" s="67" t="s">
        <v>423</v>
      </c>
      <c r="H39" s="68">
        <v>24721.919999999998</v>
      </c>
      <c r="I39" s="68">
        <f t="shared" si="2"/>
        <v>96415.487999999998</v>
      </c>
      <c r="J39" s="67" t="s">
        <v>533</v>
      </c>
      <c r="K39" s="67" t="s">
        <v>421</v>
      </c>
      <c r="L39" s="69">
        <v>42212</v>
      </c>
      <c r="M39" s="69">
        <v>42223</v>
      </c>
      <c r="N39" s="69">
        <v>42235</v>
      </c>
      <c r="O39" s="67">
        <v>12</v>
      </c>
      <c r="P39" s="80">
        <v>7.3</v>
      </c>
      <c r="Q39" s="79" t="s">
        <v>420</v>
      </c>
    </row>
    <row r="40" spans="1:17" ht="38.25" x14ac:dyDescent="0.25">
      <c r="A40" s="67" t="s">
        <v>532</v>
      </c>
      <c r="B40" s="67" t="s">
        <v>1003</v>
      </c>
      <c r="C40" s="67" t="s">
        <v>508</v>
      </c>
      <c r="D40" s="67" t="s">
        <v>671</v>
      </c>
      <c r="E40" s="67" t="s">
        <v>6</v>
      </c>
      <c r="F40" s="69">
        <v>42170</v>
      </c>
      <c r="G40" s="67" t="s">
        <v>423</v>
      </c>
      <c r="H40" s="68">
        <v>1583.6</v>
      </c>
      <c r="I40" s="68">
        <v>21817.200000000001</v>
      </c>
      <c r="J40" s="67" t="s">
        <v>971</v>
      </c>
      <c r="K40" s="67" t="s">
        <v>421</v>
      </c>
      <c r="L40" s="69">
        <v>42214</v>
      </c>
      <c r="M40" s="69">
        <v>42226</v>
      </c>
      <c r="N40" s="69">
        <v>42241</v>
      </c>
      <c r="O40" s="67">
        <v>15</v>
      </c>
      <c r="P40" s="80">
        <v>16</v>
      </c>
      <c r="Q40" s="79" t="s">
        <v>420</v>
      </c>
    </row>
    <row r="41" spans="1:17" ht="38.25" x14ac:dyDescent="0.25">
      <c r="A41" s="67" t="s">
        <v>532</v>
      </c>
      <c r="B41" s="67" t="s">
        <v>1003</v>
      </c>
      <c r="C41" s="67" t="s">
        <v>508</v>
      </c>
      <c r="D41" s="67" t="s">
        <v>671</v>
      </c>
      <c r="E41" s="67" t="s">
        <v>6</v>
      </c>
      <c r="F41" s="69">
        <v>42170</v>
      </c>
      <c r="G41" s="67" t="s">
        <v>423</v>
      </c>
      <c r="H41" s="68">
        <v>674</v>
      </c>
      <c r="I41" s="68">
        <v>21817.200000000001</v>
      </c>
      <c r="J41" s="67" t="s">
        <v>971</v>
      </c>
      <c r="K41" s="67" t="s">
        <v>421</v>
      </c>
      <c r="L41" s="69">
        <v>42214</v>
      </c>
      <c r="M41" s="69">
        <v>42249</v>
      </c>
      <c r="N41" s="69">
        <v>42277</v>
      </c>
      <c r="O41" s="67">
        <v>28</v>
      </c>
      <c r="P41" s="80">
        <v>2.2999999999999998</v>
      </c>
      <c r="Q41" s="79" t="s">
        <v>420</v>
      </c>
    </row>
    <row r="42" spans="1:17" ht="38.25" x14ac:dyDescent="0.25">
      <c r="A42" s="67" t="s">
        <v>532</v>
      </c>
      <c r="B42" s="67" t="s">
        <v>1003</v>
      </c>
      <c r="C42" s="67" t="s">
        <v>508</v>
      </c>
      <c r="D42" s="67" t="s">
        <v>671</v>
      </c>
      <c r="E42" s="67" t="s">
        <v>6</v>
      </c>
      <c r="F42" s="69">
        <v>42170</v>
      </c>
      <c r="G42" s="67" t="s">
        <v>423</v>
      </c>
      <c r="H42" s="68">
        <v>18918.2</v>
      </c>
      <c r="I42" s="68">
        <v>21817.200000000001</v>
      </c>
      <c r="J42" s="67" t="s">
        <v>971</v>
      </c>
      <c r="K42" s="67" t="s">
        <v>421</v>
      </c>
      <c r="L42" s="69">
        <v>42214</v>
      </c>
      <c r="M42" s="69">
        <v>42257</v>
      </c>
      <c r="N42" s="69">
        <v>42270</v>
      </c>
      <c r="O42" s="67">
        <v>13</v>
      </c>
      <c r="P42" s="80">
        <v>2.2999999999999998</v>
      </c>
      <c r="Q42" s="79" t="s">
        <v>420</v>
      </c>
    </row>
    <row r="43" spans="1:17" ht="38.25" x14ac:dyDescent="0.25">
      <c r="A43" s="67" t="s">
        <v>532</v>
      </c>
      <c r="B43" s="67" t="s">
        <v>1003</v>
      </c>
      <c r="C43" s="67" t="s">
        <v>508</v>
      </c>
      <c r="D43" s="67" t="s">
        <v>671</v>
      </c>
      <c r="E43" s="67" t="s">
        <v>6</v>
      </c>
      <c r="F43" s="69">
        <v>42170</v>
      </c>
      <c r="G43" s="67" t="s">
        <v>423</v>
      </c>
      <c r="H43" s="68">
        <v>2224.4</v>
      </c>
      <c r="I43" s="68">
        <v>21817.200000000001</v>
      </c>
      <c r="J43" s="67" t="s">
        <v>971</v>
      </c>
      <c r="K43" s="67" t="s">
        <v>421</v>
      </c>
      <c r="L43" s="69">
        <v>42214</v>
      </c>
      <c r="M43" s="69">
        <v>42247</v>
      </c>
      <c r="N43" s="69">
        <v>42264</v>
      </c>
      <c r="O43" s="67">
        <v>17</v>
      </c>
      <c r="P43" s="80">
        <v>11.8</v>
      </c>
      <c r="Q43" s="79" t="s">
        <v>420</v>
      </c>
    </row>
    <row r="44" spans="1:17" ht="38.25" x14ac:dyDescent="0.25">
      <c r="A44" s="67" t="s">
        <v>531</v>
      </c>
      <c r="B44" s="67" t="s">
        <v>1003</v>
      </c>
      <c r="C44" s="67" t="s">
        <v>508</v>
      </c>
      <c r="D44" s="67" t="s">
        <v>671</v>
      </c>
      <c r="E44" s="67" t="s">
        <v>6</v>
      </c>
      <c r="F44" s="69">
        <v>42220</v>
      </c>
      <c r="G44" s="67" t="s">
        <v>423</v>
      </c>
      <c r="H44" s="68">
        <v>503090.8</v>
      </c>
      <c r="I44" s="68">
        <f t="shared" ref="I44:I48" si="3">3.9*H44</f>
        <v>1962054.1199999999</v>
      </c>
      <c r="J44" s="67" t="s">
        <v>529</v>
      </c>
      <c r="K44" s="67" t="s">
        <v>421</v>
      </c>
      <c r="L44" s="67" t="s">
        <v>19</v>
      </c>
      <c r="M44" s="69">
        <v>42263</v>
      </c>
      <c r="N44" s="69">
        <v>42282</v>
      </c>
      <c r="O44" s="67">
        <v>19</v>
      </c>
      <c r="P44" s="80">
        <v>49.5</v>
      </c>
      <c r="Q44" s="79" t="s">
        <v>420</v>
      </c>
    </row>
    <row r="45" spans="1:17" ht="38.25" x14ac:dyDescent="0.25">
      <c r="A45" s="67" t="s">
        <v>530</v>
      </c>
      <c r="B45" s="67" t="s">
        <v>1003</v>
      </c>
      <c r="C45" s="67" t="s">
        <v>508</v>
      </c>
      <c r="D45" s="67" t="s">
        <v>671</v>
      </c>
      <c r="E45" s="67" t="s">
        <v>6</v>
      </c>
      <c r="F45" s="69">
        <v>42220</v>
      </c>
      <c r="G45" s="67" t="s">
        <v>423</v>
      </c>
      <c r="H45" s="68">
        <v>3880.6</v>
      </c>
      <c r="I45" s="68">
        <f t="shared" si="3"/>
        <v>15134.34</v>
      </c>
      <c r="J45" s="67" t="s">
        <v>529</v>
      </c>
      <c r="K45" s="67" t="s">
        <v>421</v>
      </c>
      <c r="L45" s="69">
        <v>42228</v>
      </c>
      <c r="M45" s="69">
        <v>42240</v>
      </c>
      <c r="N45" s="69">
        <v>42250</v>
      </c>
      <c r="O45" s="67">
        <v>10</v>
      </c>
      <c r="P45" s="80">
        <v>6.4</v>
      </c>
      <c r="Q45" s="79" t="s">
        <v>420</v>
      </c>
    </row>
    <row r="46" spans="1:17" ht="38.25" x14ac:dyDescent="0.25">
      <c r="A46" s="67" t="s">
        <v>528</v>
      </c>
      <c r="B46" s="67" t="s">
        <v>1003</v>
      </c>
      <c r="C46" s="67" t="s">
        <v>508</v>
      </c>
      <c r="D46" s="67" t="s">
        <v>671</v>
      </c>
      <c r="E46" s="67" t="s">
        <v>6</v>
      </c>
      <c r="F46" s="69">
        <v>42236</v>
      </c>
      <c r="G46" s="67" t="s">
        <v>423</v>
      </c>
      <c r="H46" s="68">
        <v>106742.86</v>
      </c>
      <c r="I46" s="68">
        <f t="shared" si="3"/>
        <v>416297.15399999998</v>
      </c>
      <c r="J46" s="67" t="s">
        <v>525</v>
      </c>
      <c r="K46" s="67" t="s">
        <v>421</v>
      </c>
      <c r="L46" s="69">
        <v>42258</v>
      </c>
      <c r="M46" s="69">
        <v>42241</v>
      </c>
      <c r="N46" s="69">
        <v>42278</v>
      </c>
      <c r="O46" s="67">
        <v>37</v>
      </c>
      <c r="P46" s="80">
        <v>18.600000000000001</v>
      </c>
      <c r="Q46" s="79" t="s">
        <v>420</v>
      </c>
    </row>
    <row r="47" spans="1:17" ht="38.25" x14ac:dyDescent="0.25">
      <c r="A47" s="67" t="s">
        <v>527</v>
      </c>
      <c r="B47" s="67" t="s">
        <v>1003</v>
      </c>
      <c r="C47" s="67" t="s">
        <v>508</v>
      </c>
      <c r="D47" s="67" t="s">
        <v>671</v>
      </c>
      <c r="E47" s="67" t="s">
        <v>6</v>
      </c>
      <c r="F47" s="69">
        <v>42236</v>
      </c>
      <c r="G47" s="67" t="s">
        <v>423</v>
      </c>
      <c r="H47" s="68">
        <v>613.78</v>
      </c>
      <c r="I47" s="68">
        <f t="shared" si="3"/>
        <v>2393.7419999999997</v>
      </c>
      <c r="J47" s="67" t="s">
        <v>526</v>
      </c>
      <c r="K47" s="67" t="s">
        <v>421</v>
      </c>
      <c r="L47" s="69">
        <v>42240</v>
      </c>
      <c r="M47" s="69">
        <v>42246</v>
      </c>
      <c r="N47" s="69">
        <v>42258</v>
      </c>
      <c r="O47" s="67">
        <v>12</v>
      </c>
      <c r="P47" s="80">
        <v>3.2</v>
      </c>
      <c r="Q47" s="79" t="s">
        <v>420</v>
      </c>
    </row>
    <row r="48" spans="1:17" ht="38.25" x14ac:dyDescent="0.25">
      <c r="A48" s="67" t="s">
        <v>524</v>
      </c>
      <c r="B48" s="67" t="s">
        <v>1003</v>
      </c>
      <c r="C48" s="67" t="s">
        <v>508</v>
      </c>
      <c r="D48" s="67" t="s">
        <v>671</v>
      </c>
      <c r="E48" s="67" t="s">
        <v>6</v>
      </c>
      <c r="F48" s="69">
        <v>42236</v>
      </c>
      <c r="G48" s="67" t="s">
        <v>423</v>
      </c>
      <c r="H48" s="68">
        <v>1477.2</v>
      </c>
      <c r="I48" s="68">
        <f t="shared" si="3"/>
        <v>5761.08</v>
      </c>
      <c r="J48" s="67" t="s">
        <v>525</v>
      </c>
      <c r="K48" s="67" t="s">
        <v>421</v>
      </c>
      <c r="L48" s="69">
        <v>42258</v>
      </c>
      <c r="M48" s="69">
        <v>42268</v>
      </c>
      <c r="N48" s="69">
        <v>42277</v>
      </c>
      <c r="O48" s="67">
        <v>9</v>
      </c>
      <c r="P48" s="70">
        <v>7300</v>
      </c>
      <c r="Q48" s="79" t="s">
        <v>420</v>
      </c>
    </row>
    <row r="49" spans="1:17" ht="38.25" x14ac:dyDescent="0.25">
      <c r="A49" s="67" t="s">
        <v>524</v>
      </c>
      <c r="B49" s="67" t="s">
        <v>1003</v>
      </c>
      <c r="C49" s="67" t="s">
        <v>508</v>
      </c>
      <c r="D49" s="67" t="s">
        <v>671</v>
      </c>
      <c r="E49" s="67" t="s">
        <v>6</v>
      </c>
      <c r="F49" s="69">
        <v>42213</v>
      </c>
      <c r="G49" s="67" t="s">
        <v>423</v>
      </c>
      <c r="H49" s="68">
        <v>840</v>
      </c>
      <c r="I49" s="68">
        <v>49064.2</v>
      </c>
      <c r="J49" s="67" t="s">
        <v>972</v>
      </c>
      <c r="K49" s="67" t="s">
        <v>421</v>
      </c>
      <c r="L49" s="69">
        <v>42258</v>
      </c>
      <c r="M49" s="69">
        <v>42265</v>
      </c>
      <c r="N49" s="69">
        <v>42277</v>
      </c>
      <c r="O49" s="67">
        <v>12</v>
      </c>
      <c r="P49" s="80">
        <v>2.8</v>
      </c>
      <c r="Q49" s="79" t="s">
        <v>420</v>
      </c>
    </row>
    <row r="50" spans="1:17" ht="38.25" x14ac:dyDescent="0.25">
      <c r="A50" s="67" t="s">
        <v>524</v>
      </c>
      <c r="B50" s="67" t="s">
        <v>1003</v>
      </c>
      <c r="C50" s="67" t="s">
        <v>508</v>
      </c>
      <c r="D50" s="67" t="s">
        <v>671</v>
      </c>
      <c r="E50" s="67" t="s">
        <v>6</v>
      </c>
      <c r="F50" s="69">
        <v>42212</v>
      </c>
      <c r="G50" s="67" t="s">
        <v>423</v>
      </c>
      <c r="H50" s="68">
        <v>46747</v>
      </c>
      <c r="I50" s="68">
        <v>49064.2</v>
      </c>
      <c r="J50" s="67" t="s">
        <v>972</v>
      </c>
      <c r="K50" s="67" t="s">
        <v>421</v>
      </c>
      <c r="L50" s="69">
        <v>42258</v>
      </c>
      <c r="M50" s="69">
        <v>42270</v>
      </c>
      <c r="N50" s="69">
        <v>42276</v>
      </c>
      <c r="O50" s="67">
        <v>6</v>
      </c>
      <c r="P50" s="80">
        <v>4.0999999999999996</v>
      </c>
      <c r="Q50" s="79" t="s">
        <v>420</v>
      </c>
    </row>
    <row r="51" spans="1:17" ht="38.25" x14ac:dyDescent="0.25">
      <c r="A51" s="67" t="s">
        <v>522</v>
      </c>
      <c r="B51" s="67" t="s">
        <v>1003</v>
      </c>
      <c r="C51" s="67" t="s">
        <v>508</v>
      </c>
      <c r="D51" s="67" t="s">
        <v>671</v>
      </c>
      <c r="E51" s="67" t="s">
        <v>6</v>
      </c>
      <c r="F51" s="69">
        <v>42236</v>
      </c>
      <c r="G51" s="67" t="s">
        <v>423</v>
      </c>
      <c r="H51" s="68">
        <v>653.91999999999996</v>
      </c>
      <c r="I51" s="68">
        <f>3.9*H51</f>
        <v>2550.2879999999996</v>
      </c>
      <c r="J51" s="67" t="s">
        <v>523</v>
      </c>
      <c r="K51" s="67" t="s">
        <v>421</v>
      </c>
      <c r="L51" s="69">
        <v>42248</v>
      </c>
      <c r="M51" s="69">
        <v>42261</v>
      </c>
      <c r="N51" s="69">
        <v>42264</v>
      </c>
      <c r="O51" s="67">
        <v>3</v>
      </c>
      <c r="P51" s="70">
        <v>7300</v>
      </c>
      <c r="Q51" s="79" t="s">
        <v>420</v>
      </c>
    </row>
    <row r="52" spans="1:17" ht="38.25" x14ac:dyDescent="0.25">
      <c r="A52" s="67" t="s">
        <v>522</v>
      </c>
      <c r="B52" s="67" t="s">
        <v>1003</v>
      </c>
      <c r="C52" s="67" t="s">
        <v>508</v>
      </c>
      <c r="D52" s="67" t="s">
        <v>671</v>
      </c>
      <c r="E52" s="67" t="s">
        <v>6</v>
      </c>
      <c r="F52" s="69">
        <v>42212</v>
      </c>
      <c r="G52" s="67" t="s">
        <v>423</v>
      </c>
      <c r="H52" s="68">
        <v>18918</v>
      </c>
      <c r="I52" s="68">
        <v>21551</v>
      </c>
      <c r="J52" s="67" t="s">
        <v>523</v>
      </c>
      <c r="K52" s="67" t="s">
        <v>421</v>
      </c>
      <c r="L52" s="69">
        <v>42248</v>
      </c>
      <c r="M52" s="69">
        <v>42261</v>
      </c>
      <c r="N52" s="69">
        <v>42264</v>
      </c>
      <c r="O52" s="67">
        <v>3</v>
      </c>
      <c r="P52" s="83">
        <v>2.2999999999999998</v>
      </c>
      <c r="Q52" s="79" t="s">
        <v>420</v>
      </c>
    </row>
    <row r="53" spans="1:17" ht="38.25" x14ac:dyDescent="0.25">
      <c r="A53" s="67" t="s">
        <v>522</v>
      </c>
      <c r="B53" s="67" t="s">
        <v>1003</v>
      </c>
      <c r="C53" s="67" t="s">
        <v>508</v>
      </c>
      <c r="D53" s="67" t="s">
        <v>671</v>
      </c>
      <c r="E53" s="67" t="s">
        <v>6</v>
      </c>
      <c r="F53" s="69">
        <v>42212</v>
      </c>
      <c r="G53" s="67" t="s">
        <v>423</v>
      </c>
      <c r="H53" s="68">
        <v>1306</v>
      </c>
      <c r="I53" s="68">
        <v>21551</v>
      </c>
      <c r="J53" s="67" t="s">
        <v>523</v>
      </c>
      <c r="K53" s="67" t="s">
        <v>421</v>
      </c>
      <c r="L53" s="69">
        <v>42248</v>
      </c>
      <c r="M53" s="69">
        <v>42270</v>
      </c>
      <c r="N53" s="69">
        <v>42276</v>
      </c>
      <c r="O53" s="67">
        <v>6</v>
      </c>
      <c r="P53" s="80">
        <v>7.3</v>
      </c>
      <c r="Q53" s="79" t="s">
        <v>420</v>
      </c>
    </row>
    <row r="54" spans="1:17" ht="38.25" x14ac:dyDescent="0.25">
      <c r="A54" s="67" t="s">
        <v>522</v>
      </c>
      <c r="B54" s="67" t="s">
        <v>1003</v>
      </c>
      <c r="C54" s="67" t="s">
        <v>508</v>
      </c>
      <c r="D54" s="67" t="s">
        <v>671</v>
      </c>
      <c r="E54" s="67" t="s">
        <v>6</v>
      </c>
      <c r="F54" s="69">
        <v>42212</v>
      </c>
      <c r="G54" s="67" t="s">
        <v>423</v>
      </c>
      <c r="H54" s="68">
        <v>674</v>
      </c>
      <c r="I54" s="68">
        <v>21551</v>
      </c>
      <c r="J54" s="67" t="s">
        <v>523</v>
      </c>
      <c r="K54" s="67" t="s">
        <v>421</v>
      </c>
      <c r="L54" s="69">
        <v>42248</v>
      </c>
      <c r="M54" s="69">
        <v>42269</v>
      </c>
      <c r="N54" s="69">
        <v>42304</v>
      </c>
      <c r="O54" s="67">
        <v>35</v>
      </c>
      <c r="P54" s="80">
        <v>2.2999999999999998</v>
      </c>
      <c r="Q54" s="79" t="s">
        <v>420</v>
      </c>
    </row>
    <row r="55" spans="1:17" ht="38.25" x14ac:dyDescent="0.25">
      <c r="A55" s="67" t="s">
        <v>521</v>
      </c>
      <c r="B55" s="67" t="s">
        <v>1003</v>
      </c>
      <c r="C55" s="67" t="s">
        <v>520</v>
      </c>
      <c r="D55" s="67" t="s">
        <v>671</v>
      </c>
      <c r="E55" s="67" t="s">
        <v>6</v>
      </c>
      <c r="F55" s="69">
        <v>42250</v>
      </c>
      <c r="G55" s="67" t="s">
        <v>423</v>
      </c>
      <c r="H55" s="68">
        <v>11737.44</v>
      </c>
      <c r="I55" s="68">
        <f t="shared" ref="I55:I59" si="4">3.9*H55</f>
        <v>45776.016000000003</v>
      </c>
      <c r="J55" s="67" t="s">
        <v>519</v>
      </c>
      <c r="K55" s="67" t="s">
        <v>421</v>
      </c>
      <c r="L55" s="69">
        <v>42265</v>
      </c>
      <c r="M55" s="69">
        <v>42295</v>
      </c>
      <c r="N55" s="69">
        <v>42300</v>
      </c>
      <c r="O55" s="67">
        <v>5</v>
      </c>
      <c r="P55" s="70">
        <v>23000</v>
      </c>
      <c r="Q55" s="79" t="s">
        <v>420</v>
      </c>
    </row>
    <row r="56" spans="1:17" ht="63.75" x14ac:dyDescent="0.25">
      <c r="A56" s="67" t="s">
        <v>518</v>
      </c>
      <c r="B56" s="67" t="s">
        <v>1003</v>
      </c>
      <c r="C56" s="67" t="s">
        <v>517</v>
      </c>
      <c r="D56" s="67" t="s">
        <v>671</v>
      </c>
      <c r="E56" s="67" t="s">
        <v>274</v>
      </c>
      <c r="F56" s="69">
        <v>42256</v>
      </c>
      <c r="G56" s="67" t="s">
        <v>423</v>
      </c>
      <c r="H56" s="68">
        <v>419.9</v>
      </c>
      <c r="I56" s="68">
        <f t="shared" si="4"/>
        <v>1637.61</v>
      </c>
      <c r="J56" s="67" t="s">
        <v>516</v>
      </c>
      <c r="K56" s="67" t="s">
        <v>515</v>
      </c>
      <c r="L56" s="69">
        <v>42261</v>
      </c>
      <c r="M56" s="69">
        <v>42267</v>
      </c>
      <c r="N56" s="69">
        <v>42272</v>
      </c>
      <c r="O56" s="67">
        <v>5</v>
      </c>
      <c r="P56" s="70">
        <v>8000</v>
      </c>
      <c r="Q56" s="79" t="s">
        <v>420</v>
      </c>
    </row>
    <row r="57" spans="1:17" ht="25.5" x14ac:dyDescent="0.25">
      <c r="A57" s="67" t="s">
        <v>514</v>
      </c>
      <c r="B57" s="67" t="s">
        <v>1003</v>
      </c>
      <c r="C57" s="67" t="s">
        <v>513</v>
      </c>
      <c r="D57" s="67" t="s">
        <v>671</v>
      </c>
      <c r="E57" s="67" t="s">
        <v>6</v>
      </c>
      <c r="F57" s="69">
        <v>42264</v>
      </c>
      <c r="G57" s="67" t="s">
        <v>423</v>
      </c>
      <c r="H57" s="68">
        <v>63187.19</v>
      </c>
      <c r="I57" s="68">
        <f t="shared" si="4"/>
        <v>246430.041</v>
      </c>
      <c r="J57" s="67" t="s">
        <v>510</v>
      </c>
      <c r="K57" s="67" t="s">
        <v>427</v>
      </c>
      <c r="L57" s="69">
        <v>42272</v>
      </c>
      <c r="M57" s="69">
        <v>42302</v>
      </c>
      <c r="N57" s="69">
        <v>42314</v>
      </c>
      <c r="O57" s="67">
        <v>12</v>
      </c>
      <c r="P57" s="80">
        <v>344</v>
      </c>
      <c r="Q57" s="79" t="s">
        <v>420</v>
      </c>
    </row>
    <row r="58" spans="1:17" ht="25.5" x14ac:dyDescent="0.25">
      <c r="A58" s="67" t="s">
        <v>512</v>
      </c>
      <c r="B58" s="67" t="s">
        <v>1003</v>
      </c>
      <c r="C58" s="67" t="s">
        <v>511</v>
      </c>
      <c r="D58" s="67" t="s">
        <v>671</v>
      </c>
      <c r="E58" s="67" t="s">
        <v>6</v>
      </c>
      <c r="F58" s="69">
        <v>42299</v>
      </c>
      <c r="G58" s="67" t="s">
        <v>423</v>
      </c>
      <c r="H58" s="68">
        <v>135219</v>
      </c>
      <c r="I58" s="68">
        <f t="shared" si="4"/>
        <v>527354.1</v>
      </c>
      <c r="J58" s="67" t="s">
        <v>510</v>
      </c>
      <c r="K58" s="67" t="s">
        <v>427</v>
      </c>
      <c r="L58" s="69">
        <v>42281</v>
      </c>
      <c r="M58" s="69">
        <v>42317</v>
      </c>
      <c r="N58" s="69">
        <v>42326</v>
      </c>
      <c r="O58" s="67">
        <v>9</v>
      </c>
      <c r="P58" s="70">
        <v>21400</v>
      </c>
      <c r="Q58" s="79" t="s">
        <v>420</v>
      </c>
    </row>
    <row r="59" spans="1:17" ht="63.75" x14ac:dyDescent="0.25">
      <c r="A59" s="67" t="s">
        <v>509</v>
      </c>
      <c r="B59" s="67" t="s">
        <v>1003</v>
      </c>
      <c r="C59" s="67" t="s">
        <v>508</v>
      </c>
      <c r="D59" s="67" t="s">
        <v>671</v>
      </c>
      <c r="E59" s="67" t="s">
        <v>6</v>
      </c>
      <c r="F59" s="69">
        <v>42299</v>
      </c>
      <c r="G59" s="67" t="s">
        <v>423</v>
      </c>
      <c r="H59" s="68">
        <v>435981.2</v>
      </c>
      <c r="I59" s="68">
        <f t="shared" si="4"/>
        <v>1700326.68</v>
      </c>
      <c r="J59" s="67" t="s">
        <v>507</v>
      </c>
      <c r="K59" s="67" t="s">
        <v>421</v>
      </c>
      <c r="L59" s="69">
        <v>42305</v>
      </c>
      <c r="M59" s="69">
        <v>42317</v>
      </c>
      <c r="N59" s="69">
        <v>42326</v>
      </c>
      <c r="O59" s="67">
        <v>9</v>
      </c>
      <c r="P59" s="70">
        <v>56100</v>
      </c>
      <c r="Q59" s="79" t="s">
        <v>420</v>
      </c>
    </row>
    <row r="60" spans="1:17" ht="38.25" x14ac:dyDescent="0.25">
      <c r="A60" s="67" t="s">
        <v>506</v>
      </c>
      <c r="B60" s="67" t="s">
        <v>174</v>
      </c>
      <c r="C60" s="67" t="s">
        <v>357</v>
      </c>
      <c r="D60" s="67" t="s">
        <v>505</v>
      </c>
      <c r="E60" s="67" t="s">
        <v>4</v>
      </c>
      <c r="F60" s="69">
        <v>41800</v>
      </c>
      <c r="G60" s="67" t="s">
        <v>423</v>
      </c>
      <c r="H60" s="68">
        <v>385</v>
      </c>
      <c r="I60" s="68">
        <v>1167.32</v>
      </c>
      <c r="J60" s="67" t="s">
        <v>504</v>
      </c>
      <c r="K60" s="67" t="s">
        <v>421</v>
      </c>
      <c r="L60" s="69">
        <v>41836</v>
      </c>
      <c r="M60" s="69">
        <v>42057</v>
      </c>
      <c r="N60" s="69">
        <v>42062</v>
      </c>
      <c r="O60" s="67">
        <v>5</v>
      </c>
      <c r="P60" s="70">
        <v>3600</v>
      </c>
      <c r="Q60" s="79" t="s">
        <v>420</v>
      </c>
    </row>
    <row r="61" spans="1:17" ht="25.5" x14ac:dyDescent="0.25">
      <c r="A61" s="67" t="s">
        <v>358</v>
      </c>
      <c r="B61" s="67" t="s">
        <v>174</v>
      </c>
      <c r="C61" s="67" t="s">
        <v>357</v>
      </c>
      <c r="D61" s="67" t="s">
        <v>424</v>
      </c>
      <c r="E61" s="67" t="s">
        <v>4</v>
      </c>
      <c r="F61" s="69">
        <v>41939</v>
      </c>
      <c r="G61" s="67" t="s">
        <v>423</v>
      </c>
      <c r="H61" s="68">
        <v>385</v>
      </c>
      <c r="I61" s="68">
        <v>1256.26</v>
      </c>
      <c r="J61" s="67" t="s">
        <v>963</v>
      </c>
      <c r="K61" s="67" t="s">
        <v>427</v>
      </c>
      <c r="L61" s="67" t="s">
        <v>19</v>
      </c>
      <c r="M61" s="69">
        <v>42096</v>
      </c>
      <c r="N61" s="69">
        <v>42096</v>
      </c>
      <c r="O61" s="67">
        <v>0</v>
      </c>
      <c r="P61" s="70">
        <v>3600</v>
      </c>
      <c r="Q61" s="79" t="s">
        <v>420</v>
      </c>
    </row>
    <row r="62" spans="1:17" ht="38.25" x14ac:dyDescent="0.25">
      <c r="A62" s="67" t="s">
        <v>503</v>
      </c>
      <c r="B62" s="67" t="s">
        <v>174</v>
      </c>
      <c r="C62" s="67" t="s">
        <v>502</v>
      </c>
      <c r="D62" s="67" t="s">
        <v>671</v>
      </c>
      <c r="E62" s="67" t="s">
        <v>6</v>
      </c>
      <c r="F62" s="69">
        <v>42039</v>
      </c>
      <c r="G62" s="67" t="s">
        <v>423</v>
      </c>
      <c r="H62" s="68">
        <v>923.2</v>
      </c>
      <c r="I62" s="68">
        <f>3.9*H62</f>
        <v>3600.48</v>
      </c>
      <c r="J62" s="67" t="s">
        <v>964</v>
      </c>
      <c r="K62" s="67" t="s">
        <v>427</v>
      </c>
      <c r="L62" s="69">
        <v>42059</v>
      </c>
      <c r="M62" s="69">
        <v>42088</v>
      </c>
      <c r="N62" s="69">
        <v>42090</v>
      </c>
      <c r="O62" s="67">
        <v>2</v>
      </c>
      <c r="P62" s="70">
        <v>47000</v>
      </c>
      <c r="Q62" s="79" t="s">
        <v>420</v>
      </c>
    </row>
    <row r="63" spans="1:17" ht="25.5" x14ac:dyDescent="0.25">
      <c r="A63" s="67" t="s">
        <v>501</v>
      </c>
      <c r="B63" s="67" t="s">
        <v>174</v>
      </c>
      <c r="C63" s="67" t="s">
        <v>500</v>
      </c>
      <c r="D63" s="67" t="s">
        <v>424</v>
      </c>
      <c r="E63" s="67" t="s">
        <v>4</v>
      </c>
      <c r="F63" s="69">
        <v>41939</v>
      </c>
      <c r="G63" s="67" t="s">
        <v>423</v>
      </c>
      <c r="H63" s="68">
        <v>1370</v>
      </c>
      <c r="I63" s="68">
        <v>4331.9399999999996</v>
      </c>
      <c r="J63" s="67" t="s">
        <v>965</v>
      </c>
      <c r="K63" s="67" t="s">
        <v>427</v>
      </c>
      <c r="L63" s="69">
        <v>41953</v>
      </c>
      <c r="M63" s="69">
        <v>42034</v>
      </c>
      <c r="N63" s="69">
        <v>42037</v>
      </c>
      <c r="O63" s="67">
        <v>3</v>
      </c>
      <c r="P63" s="70">
        <v>1000</v>
      </c>
      <c r="Q63" s="71" t="s">
        <v>420</v>
      </c>
    </row>
    <row r="64" spans="1:17" ht="51" x14ac:dyDescent="0.25">
      <c r="A64" s="67" t="s">
        <v>499</v>
      </c>
      <c r="B64" s="67" t="s">
        <v>174</v>
      </c>
      <c r="C64" s="67" t="s">
        <v>498</v>
      </c>
      <c r="D64" s="67" t="s">
        <v>9</v>
      </c>
      <c r="E64" s="67" t="s">
        <v>4</v>
      </c>
      <c r="F64" s="69">
        <v>41941</v>
      </c>
      <c r="G64" s="67" t="s">
        <v>423</v>
      </c>
      <c r="H64" s="68">
        <v>1541</v>
      </c>
      <c r="I64" s="68">
        <v>4220.03</v>
      </c>
      <c r="J64" s="67" t="s">
        <v>459</v>
      </c>
      <c r="K64" s="67" t="s">
        <v>421</v>
      </c>
      <c r="L64" s="69">
        <v>41949</v>
      </c>
      <c r="M64" s="69">
        <v>41966</v>
      </c>
      <c r="N64" s="69">
        <v>42030</v>
      </c>
      <c r="O64" s="67">
        <v>64</v>
      </c>
      <c r="P64" s="80">
        <v>1.1000000000000001</v>
      </c>
      <c r="Q64" s="79" t="s">
        <v>420</v>
      </c>
    </row>
    <row r="65" spans="1:17" ht="38.25" x14ac:dyDescent="0.25">
      <c r="A65" s="67" t="s">
        <v>242</v>
      </c>
      <c r="B65" s="67" t="s">
        <v>174</v>
      </c>
      <c r="C65" s="67" t="s">
        <v>62</v>
      </c>
      <c r="D65" s="67" t="s">
        <v>9</v>
      </c>
      <c r="E65" s="67" t="s">
        <v>5</v>
      </c>
      <c r="F65" s="69">
        <v>42066</v>
      </c>
      <c r="G65" s="67" t="s">
        <v>423</v>
      </c>
      <c r="H65" s="68">
        <v>28146.73</v>
      </c>
      <c r="I65" s="68">
        <v>87057.84</v>
      </c>
      <c r="J65" s="67" t="s">
        <v>459</v>
      </c>
      <c r="K65" s="67" t="s">
        <v>421</v>
      </c>
      <c r="L65" s="69">
        <v>42079</v>
      </c>
      <c r="M65" s="69">
        <v>42281</v>
      </c>
      <c r="N65" s="69">
        <v>42293</v>
      </c>
      <c r="O65" s="67">
        <v>12</v>
      </c>
      <c r="P65" s="80">
        <v>17</v>
      </c>
      <c r="Q65" s="79" t="s">
        <v>420</v>
      </c>
    </row>
    <row r="66" spans="1:17" ht="38.25" x14ac:dyDescent="0.25">
      <c r="A66" s="67" t="s">
        <v>242</v>
      </c>
      <c r="B66" s="67" t="s">
        <v>174</v>
      </c>
      <c r="C66" s="67" t="s">
        <v>62</v>
      </c>
      <c r="D66" s="67" t="s">
        <v>9</v>
      </c>
      <c r="E66" s="67" t="s">
        <v>5</v>
      </c>
      <c r="F66" s="69">
        <v>42134</v>
      </c>
      <c r="G66" s="67" t="s">
        <v>423</v>
      </c>
      <c r="H66" s="68">
        <v>1154.17</v>
      </c>
      <c r="I66" s="68">
        <v>1154.17</v>
      </c>
      <c r="J66" s="67" t="s">
        <v>975</v>
      </c>
      <c r="K66" s="67" t="s">
        <v>421</v>
      </c>
      <c r="L66" s="69">
        <v>42132</v>
      </c>
      <c r="M66" s="69">
        <v>42134</v>
      </c>
      <c r="N66" s="69">
        <v>42136</v>
      </c>
      <c r="O66" s="67">
        <v>2</v>
      </c>
      <c r="P66" s="80">
        <v>17</v>
      </c>
      <c r="Q66" s="79" t="s">
        <v>420</v>
      </c>
    </row>
    <row r="67" spans="1:17" ht="38.25" x14ac:dyDescent="0.25">
      <c r="A67" s="67" t="s">
        <v>242</v>
      </c>
      <c r="B67" s="67" t="s">
        <v>174</v>
      </c>
      <c r="C67" s="67" t="s">
        <v>62</v>
      </c>
      <c r="D67" s="67" t="s">
        <v>9</v>
      </c>
      <c r="E67" s="67" t="s">
        <v>5</v>
      </c>
      <c r="F67" s="67" t="s">
        <v>19</v>
      </c>
      <c r="G67" s="67" t="s">
        <v>423</v>
      </c>
      <c r="H67" s="68">
        <v>3635</v>
      </c>
      <c r="I67" s="68">
        <v>3635</v>
      </c>
      <c r="J67" s="67" t="s">
        <v>975</v>
      </c>
      <c r="K67" s="67" t="s">
        <v>421</v>
      </c>
      <c r="L67" s="69">
        <v>42079</v>
      </c>
      <c r="M67" s="69">
        <v>42281</v>
      </c>
      <c r="N67" s="69">
        <v>42293</v>
      </c>
      <c r="O67" s="67">
        <v>12</v>
      </c>
      <c r="P67" s="80">
        <v>17</v>
      </c>
      <c r="Q67" s="71" t="s">
        <v>420</v>
      </c>
    </row>
    <row r="68" spans="1:17" ht="38.25" x14ac:dyDescent="0.25">
      <c r="A68" s="67" t="s">
        <v>175</v>
      </c>
      <c r="B68" s="67" t="s">
        <v>174</v>
      </c>
      <c r="C68" s="67" t="s">
        <v>173</v>
      </c>
      <c r="D68" s="67" t="s">
        <v>9</v>
      </c>
      <c r="E68" s="67" t="s">
        <v>5</v>
      </c>
      <c r="F68" s="69">
        <v>42170</v>
      </c>
      <c r="G68" s="67" t="s">
        <v>423</v>
      </c>
      <c r="H68" s="68">
        <v>7650</v>
      </c>
      <c r="I68" s="68">
        <v>39614</v>
      </c>
      <c r="J68" s="67" t="s">
        <v>977</v>
      </c>
      <c r="K68" s="67" t="s">
        <v>421</v>
      </c>
      <c r="L68" s="69">
        <v>42178</v>
      </c>
      <c r="M68" s="69">
        <v>42194</v>
      </c>
      <c r="N68" s="69">
        <v>42200</v>
      </c>
      <c r="O68" s="67">
        <v>6</v>
      </c>
      <c r="P68" s="70">
        <v>44000</v>
      </c>
      <c r="Q68" s="79" t="s">
        <v>420</v>
      </c>
    </row>
    <row r="69" spans="1:17" ht="51" x14ac:dyDescent="0.25">
      <c r="A69" s="67" t="s">
        <v>175</v>
      </c>
      <c r="B69" s="67" t="s">
        <v>174</v>
      </c>
      <c r="C69" s="67" t="s">
        <v>173</v>
      </c>
      <c r="D69" s="67" t="s">
        <v>9</v>
      </c>
      <c r="E69" s="67" t="s">
        <v>5</v>
      </c>
      <c r="F69" s="69">
        <v>41946</v>
      </c>
      <c r="G69" s="67" t="s">
        <v>484</v>
      </c>
      <c r="H69" s="68">
        <v>9054</v>
      </c>
      <c r="I69" s="68">
        <v>9054</v>
      </c>
      <c r="J69" s="67" t="s">
        <v>976</v>
      </c>
      <c r="K69" s="67" t="s">
        <v>421</v>
      </c>
      <c r="L69" s="69">
        <v>42178</v>
      </c>
      <c r="M69" s="69">
        <v>42194</v>
      </c>
      <c r="N69" s="69">
        <v>42200</v>
      </c>
      <c r="O69" s="67">
        <v>6</v>
      </c>
      <c r="P69" s="80">
        <v>44</v>
      </c>
      <c r="Q69" s="79" t="s">
        <v>420</v>
      </c>
    </row>
    <row r="70" spans="1:17" ht="38.25" x14ac:dyDescent="0.25">
      <c r="A70" s="67" t="s">
        <v>200</v>
      </c>
      <c r="B70" s="67" t="s">
        <v>174</v>
      </c>
      <c r="C70" s="67" t="s">
        <v>497</v>
      </c>
      <c r="D70" s="67" t="s">
        <v>424</v>
      </c>
      <c r="E70" s="67" t="s">
        <v>5</v>
      </c>
      <c r="F70" s="69">
        <v>42129</v>
      </c>
      <c r="G70" s="67" t="s">
        <v>423</v>
      </c>
      <c r="H70" s="68">
        <v>250463.56</v>
      </c>
      <c r="I70" s="68">
        <v>777063.19</v>
      </c>
      <c r="J70" s="67" t="s">
        <v>496</v>
      </c>
      <c r="K70" s="67" t="s">
        <v>421</v>
      </c>
      <c r="L70" s="69">
        <v>42151</v>
      </c>
      <c r="M70" s="69">
        <v>42171</v>
      </c>
      <c r="N70" s="69">
        <v>42172</v>
      </c>
      <c r="O70" s="67">
        <v>1</v>
      </c>
      <c r="P70" s="70">
        <v>494500</v>
      </c>
      <c r="Q70" s="79" t="s">
        <v>420</v>
      </c>
    </row>
    <row r="71" spans="1:17" ht="51" x14ac:dyDescent="0.25">
      <c r="A71" s="67" t="s">
        <v>205</v>
      </c>
      <c r="B71" s="67" t="s">
        <v>174</v>
      </c>
      <c r="C71" s="67" t="s">
        <v>204</v>
      </c>
      <c r="D71" s="67" t="s">
        <v>9</v>
      </c>
      <c r="E71" s="67" t="s">
        <v>4</v>
      </c>
      <c r="F71" s="69">
        <v>42150</v>
      </c>
      <c r="G71" s="67" t="s">
        <v>423</v>
      </c>
      <c r="H71" s="68">
        <v>2244</v>
      </c>
      <c r="I71" s="68">
        <v>7833.8</v>
      </c>
      <c r="J71" s="67" t="s">
        <v>495</v>
      </c>
      <c r="K71" s="67" t="s">
        <v>427</v>
      </c>
      <c r="L71" s="69">
        <v>42152</v>
      </c>
      <c r="M71" s="69">
        <v>42166</v>
      </c>
      <c r="N71" s="69">
        <v>42166</v>
      </c>
      <c r="O71" s="67">
        <v>0</v>
      </c>
      <c r="P71" s="70">
        <v>1400</v>
      </c>
      <c r="Q71" s="79" t="s">
        <v>420</v>
      </c>
    </row>
    <row r="72" spans="1:17" ht="38.25" x14ac:dyDescent="0.25">
      <c r="A72" s="67" t="s">
        <v>494</v>
      </c>
      <c r="B72" s="67" t="s">
        <v>174</v>
      </c>
      <c r="C72" s="67" t="s">
        <v>493</v>
      </c>
      <c r="D72" s="67" t="s">
        <v>424</v>
      </c>
      <c r="E72" s="67" t="s">
        <v>4</v>
      </c>
      <c r="F72" s="69">
        <v>42153</v>
      </c>
      <c r="G72" s="67" t="s">
        <v>423</v>
      </c>
      <c r="H72" s="68">
        <v>1195</v>
      </c>
      <c r="I72" s="68">
        <v>3714.06</v>
      </c>
      <c r="J72" s="67" t="s">
        <v>492</v>
      </c>
      <c r="K72" s="67" t="s">
        <v>421</v>
      </c>
      <c r="L72" s="69">
        <v>42181</v>
      </c>
      <c r="M72" s="69">
        <v>42223</v>
      </c>
      <c r="N72" s="69">
        <v>42235</v>
      </c>
      <c r="O72" s="67">
        <v>12</v>
      </c>
      <c r="P72" s="80">
        <v>1</v>
      </c>
      <c r="Q72" s="79" t="s">
        <v>420</v>
      </c>
    </row>
    <row r="73" spans="1:17" ht="51" x14ac:dyDescent="0.25">
      <c r="A73" s="67" t="s">
        <v>491</v>
      </c>
      <c r="B73" s="67" t="s">
        <v>174</v>
      </c>
      <c r="C73" s="67" t="s">
        <v>173</v>
      </c>
      <c r="D73" s="67" t="s">
        <v>671</v>
      </c>
      <c r="E73" s="67" t="s">
        <v>6</v>
      </c>
      <c r="F73" s="69">
        <v>42111</v>
      </c>
      <c r="G73" s="67" t="s">
        <v>423</v>
      </c>
      <c r="H73" s="68">
        <v>8580</v>
      </c>
      <c r="I73" s="68">
        <f t="shared" ref="I73:I78" si="5">3.9*H73</f>
        <v>33462</v>
      </c>
      <c r="J73" s="67" t="s">
        <v>966</v>
      </c>
      <c r="K73" s="67" t="s">
        <v>427</v>
      </c>
      <c r="L73" s="69">
        <v>42122</v>
      </c>
      <c r="M73" s="69">
        <v>42132</v>
      </c>
      <c r="N73" s="69">
        <v>42135</v>
      </c>
      <c r="O73" s="67">
        <v>3</v>
      </c>
      <c r="P73" s="70">
        <v>28000</v>
      </c>
      <c r="Q73" s="79" t="s">
        <v>420</v>
      </c>
    </row>
    <row r="74" spans="1:17" ht="51" x14ac:dyDescent="0.25">
      <c r="A74" s="67" t="s">
        <v>490</v>
      </c>
      <c r="B74" s="67" t="s">
        <v>174</v>
      </c>
      <c r="C74" s="67" t="s">
        <v>489</v>
      </c>
      <c r="D74" s="67" t="s">
        <v>671</v>
      </c>
      <c r="E74" s="67" t="s">
        <v>6</v>
      </c>
      <c r="F74" s="69">
        <v>42110</v>
      </c>
      <c r="G74" s="67" t="s">
        <v>423</v>
      </c>
      <c r="H74" s="68">
        <v>4950</v>
      </c>
      <c r="I74" s="68">
        <f t="shared" si="5"/>
        <v>19305</v>
      </c>
      <c r="J74" s="67" t="s">
        <v>966</v>
      </c>
      <c r="K74" s="67" t="s">
        <v>421</v>
      </c>
      <c r="L74" s="69">
        <v>42123</v>
      </c>
      <c r="M74" s="69">
        <v>42171</v>
      </c>
      <c r="N74" s="69">
        <v>42174</v>
      </c>
      <c r="O74" s="67">
        <v>3</v>
      </c>
      <c r="P74" s="70">
        <v>36000</v>
      </c>
      <c r="Q74" s="79" t="s">
        <v>420</v>
      </c>
    </row>
    <row r="75" spans="1:17" ht="63.75" x14ac:dyDescent="0.25">
      <c r="A75" s="67" t="s">
        <v>488</v>
      </c>
      <c r="B75" s="67" t="s">
        <v>174</v>
      </c>
      <c r="C75" s="67" t="s">
        <v>173</v>
      </c>
      <c r="D75" s="67" t="s">
        <v>671</v>
      </c>
      <c r="E75" s="67" t="s">
        <v>6</v>
      </c>
      <c r="F75" s="69">
        <v>42255</v>
      </c>
      <c r="G75" s="67" t="s">
        <v>423</v>
      </c>
      <c r="H75" s="68">
        <v>900</v>
      </c>
      <c r="I75" s="68">
        <f t="shared" si="5"/>
        <v>3510</v>
      </c>
      <c r="J75" s="67" t="s">
        <v>967</v>
      </c>
      <c r="K75" s="67" t="s">
        <v>421</v>
      </c>
      <c r="L75" s="69">
        <v>42258</v>
      </c>
      <c r="M75" s="69">
        <v>42271</v>
      </c>
      <c r="N75" s="69">
        <v>42279</v>
      </c>
      <c r="O75" s="67">
        <v>8</v>
      </c>
      <c r="P75" s="70">
        <v>1000</v>
      </c>
      <c r="Q75" s="79" t="s">
        <v>420</v>
      </c>
    </row>
    <row r="76" spans="1:17" ht="51" x14ac:dyDescent="0.25">
      <c r="A76" s="67" t="s">
        <v>487</v>
      </c>
      <c r="B76" s="67" t="s">
        <v>174</v>
      </c>
      <c r="C76" s="67" t="s">
        <v>320</v>
      </c>
      <c r="D76" s="67" t="s">
        <v>671</v>
      </c>
      <c r="E76" s="67" t="s">
        <v>6</v>
      </c>
      <c r="F76" s="69">
        <v>42186</v>
      </c>
      <c r="G76" s="67" t="s">
        <v>423</v>
      </c>
      <c r="H76" s="68">
        <v>50</v>
      </c>
      <c r="I76" s="68">
        <f t="shared" si="5"/>
        <v>195</v>
      </c>
      <c r="J76" s="67" t="s">
        <v>486</v>
      </c>
      <c r="K76" s="67" t="s">
        <v>421</v>
      </c>
      <c r="L76" s="69">
        <v>42188</v>
      </c>
      <c r="M76" s="69">
        <v>42204</v>
      </c>
      <c r="N76" s="69">
        <v>42205</v>
      </c>
      <c r="O76" s="67">
        <v>1</v>
      </c>
      <c r="P76" s="70">
        <v>2000</v>
      </c>
      <c r="Q76" s="79" t="s">
        <v>420</v>
      </c>
    </row>
    <row r="77" spans="1:17" ht="25.5" x14ac:dyDescent="0.25">
      <c r="A77" s="67" t="s">
        <v>485</v>
      </c>
      <c r="B77" s="67" t="s">
        <v>174</v>
      </c>
      <c r="C77" s="67" t="s">
        <v>320</v>
      </c>
      <c r="D77" s="67" t="s">
        <v>671</v>
      </c>
      <c r="E77" s="67" t="s">
        <v>6</v>
      </c>
      <c r="F77" s="69">
        <v>42290</v>
      </c>
      <c r="G77" s="67" t="s">
        <v>423</v>
      </c>
      <c r="H77" s="68">
        <v>50</v>
      </c>
      <c r="I77" s="68">
        <f t="shared" si="5"/>
        <v>195</v>
      </c>
      <c r="J77" s="67" t="s">
        <v>968</v>
      </c>
      <c r="K77" s="67" t="s">
        <v>427</v>
      </c>
      <c r="L77" s="69">
        <v>42291</v>
      </c>
      <c r="M77" s="69">
        <v>42301</v>
      </c>
      <c r="N77" s="69">
        <v>42303</v>
      </c>
      <c r="O77" s="67">
        <v>2</v>
      </c>
      <c r="P77" s="70">
        <v>1200</v>
      </c>
      <c r="Q77" s="79" t="s">
        <v>420</v>
      </c>
    </row>
    <row r="78" spans="1:17" ht="38.25" x14ac:dyDescent="0.25">
      <c r="A78" s="67" t="s">
        <v>483</v>
      </c>
      <c r="B78" s="67" t="s">
        <v>174</v>
      </c>
      <c r="C78" s="67" t="s">
        <v>482</v>
      </c>
      <c r="D78" s="67" t="s">
        <v>671</v>
      </c>
      <c r="E78" s="67" t="s">
        <v>6</v>
      </c>
      <c r="F78" s="69">
        <v>42244</v>
      </c>
      <c r="G78" s="67" t="s">
        <v>423</v>
      </c>
      <c r="H78" s="68">
        <v>530.79999999999995</v>
      </c>
      <c r="I78" s="68">
        <f t="shared" si="5"/>
        <v>2070.12</v>
      </c>
      <c r="J78" s="67" t="s">
        <v>459</v>
      </c>
      <c r="K78" s="67" t="s">
        <v>421</v>
      </c>
      <c r="L78" s="69">
        <v>42276</v>
      </c>
      <c r="M78" s="69">
        <v>42291</v>
      </c>
      <c r="N78" s="69">
        <v>42292</v>
      </c>
      <c r="O78" s="67">
        <v>1</v>
      </c>
      <c r="P78" s="70">
        <v>36000</v>
      </c>
      <c r="Q78" s="79" t="s">
        <v>420</v>
      </c>
    </row>
    <row r="79" spans="1:17" ht="38.25" x14ac:dyDescent="0.25">
      <c r="A79" s="67" t="s">
        <v>483</v>
      </c>
      <c r="B79" s="67" t="s">
        <v>174</v>
      </c>
      <c r="C79" s="67" t="s">
        <v>482</v>
      </c>
      <c r="D79" s="67" t="s">
        <v>671</v>
      </c>
      <c r="E79" s="67" t="s">
        <v>6</v>
      </c>
      <c r="F79" s="69">
        <v>42192</v>
      </c>
      <c r="G79" s="67" t="s">
        <v>423</v>
      </c>
      <c r="H79" s="68">
        <v>1943.96</v>
      </c>
      <c r="I79" s="68">
        <v>1943.96</v>
      </c>
      <c r="J79" s="67" t="s">
        <v>459</v>
      </c>
      <c r="K79" s="67" t="s">
        <v>421</v>
      </c>
      <c r="L79" s="69">
        <v>42276</v>
      </c>
      <c r="M79" s="69">
        <v>42291</v>
      </c>
      <c r="N79" s="69">
        <v>42292</v>
      </c>
      <c r="O79" s="67">
        <v>1</v>
      </c>
      <c r="P79" s="80">
        <v>181.8</v>
      </c>
      <c r="Q79" s="79" t="s">
        <v>420</v>
      </c>
    </row>
    <row r="80" spans="1:17" ht="38.25" x14ac:dyDescent="0.25">
      <c r="A80" s="67" t="s">
        <v>483</v>
      </c>
      <c r="B80" s="67" t="s">
        <v>174</v>
      </c>
      <c r="C80" s="67" t="s">
        <v>482</v>
      </c>
      <c r="D80" s="67" t="s">
        <v>671</v>
      </c>
      <c r="E80" s="67" t="s">
        <v>6</v>
      </c>
      <c r="F80" s="69">
        <v>42152</v>
      </c>
      <c r="G80" s="67" t="s">
        <v>423</v>
      </c>
      <c r="H80" s="68">
        <v>190.09</v>
      </c>
      <c r="I80" s="68">
        <v>190.09</v>
      </c>
      <c r="J80" s="67" t="s">
        <v>459</v>
      </c>
      <c r="K80" s="67" t="s">
        <v>421</v>
      </c>
      <c r="L80" s="69">
        <v>42276</v>
      </c>
      <c r="M80" s="69">
        <v>42291</v>
      </c>
      <c r="N80" s="69">
        <v>42307</v>
      </c>
      <c r="O80" s="67">
        <v>16</v>
      </c>
      <c r="P80" s="80">
        <v>5.8</v>
      </c>
      <c r="Q80" s="79" t="s">
        <v>420</v>
      </c>
    </row>
    <row r="81" spans="1:17" ht="51" x14ac:dyDescent="0.25">
      <c r="A81" s="67" t="s">
        <v>483</v>
      </c>
      <c r="B81" s="67" t="s">
        <v>174</v>
      </c>
      <c r="C81" s="67" t="s">
        <v>482</v>
      </c>
      <c r="D81" s="67" t="s">
        <v>671</v>
      </c>
      <c r="E81" s="67" t="s">
        <v>6</v>
      </c>
      <c r="F81" s="69">
        <v>42152</v>
      </c>
      <c r="G81" s="67" t="s">
        <v>484</v>
      </c>
      <c r="H81" s="68">
        <v>500</v>
      </c>
      <c r="I81" s="68">
        <v>500</v>
      </c>
      <c r="J81" s="67" t="s">
        <v>459</v>
      </c>
      <c r="K81" s="67" t="s">
        <v>421</v>
      </c>
      <c r="L81" s="69">
        <v>42312</v>
      </c>
      <c r="M81" s="69">
        <v>42344</v>
      </c>
      <c r="N81" s="69">
        <v>42356</v>
      </c>
      <c r="O81" s="67">
        <v>12</v>
      </c>
      <c r="P81" s="80">
        <v>20</v>
      </c>
      <c r="Q81" s="79" t="s">
        <v>420</v>
      </c>
    </row>
    <row r="82" spans="1:17" ht="51" x14ac:dyDescent="0.25">
      <c r="A82" s="67" t="s">
        <v>483</v>
      </c>
      <c r="B82" s="67" t="s">
        <v>174</v>
      </c>
      <c r="C82" s="67" t="s">
        <v>482</v>
      </c>
      <c r="D82" s="67" t="s">
        <v>671</v>
      </c>
      <c r="E82" s="67" t="s">
        <v>6</v>
      </c>
      <c r="F82" s="69">
        <v>42152</v>
      </c>
      <c r="G82" s="67" t="s">
        <v>484</v>
      </c>
      <c r="H82" s="68">
        <v>454</v>
      </c>
      <c r="I82" s="68">
        <v>454</v>
      </c>
      <c r="J82" s="67" t="s">
        <v>459</v>
      </c>
      <c r="K82" s="67" t="s">
        <v>421</v>
      </c>
      <c r="L82" s="69">
        <v>42312</v>
      </c>
      <c r="M82" s="69">
        <v>42324</v>
      </c>
      <c r="N82" s="69">
        <v>42359</v>
      </c>
      <c r="O82" s="67">
        <v>35</v>
      </c>
      <c r="P82" s="80">
        <v>42</v>
      </c>
      <c r="Q82" s="79" t="s">
        <v>420</v>
      </c>
    </row>
    <row r="83" spans="1:17" ht="51" x14ac:dyDescent="0.25">
      <c r="A83" s="67" t="s">
        <v>483</v>
      </c>
      <c r="B83" s="67" t="s">
        <v>174</v>
      </c>
      <c r="C83" s="67" t="s">
        <v>482</v>
      </c>
      <c r="D83" s="67" t="s">
        <v>671</v>
      </c>
      <c r="E83" s="67" t="s">
        <v>6</v>
      </c>
      <c r="F83" s="69">
        <v>42152</v>
      </c>
      <c r="G83" s="67" t="s">
        <v>484</v>
      </c>
      <c r="H83" s="68">
        <v>4707.6000000000004</v>
      </c>
      <c r="I83" s="68">
        <v>4707.6000000000004</v>
      </c>
      <c r="J83" s="67" t="s">
        <v>459</v>
      </c>
      <c r="K83" s="67" t="s">
        <v>421</v>
      </c>
      <c r="L83" s="69">
        <v>42312</v>
      </c>
      <c r="M83" s="69">
        <v>42324</v>
      </c>
      <c r="N83" s="69">
        <v>42366</v>
      </c>
      <c r="O83" s="67">
        <v>42</v>
      </c>
      <c r="P83" s="80">
        <v>42</v>
      </c>
      <c r="Q83" s="79" t="s">
        <v>420</v>
      </c>
    </row>
    <row r="84" spans="1:17" ht="38.25" x14ac:dyDescent="0.25">
      <c r="A84" s="67" t="s">
        <v>483</v>
      </c>
      <c r="B84" s="67" t="s">
        <v>174</v>
      </c>
      <c r="C84" s="67" t="s">
        <v>482</v>
      </c>
      <c r="D84" s="67" t="s">
        <v>671</v>
      </c>
      <c r="E84" s="67" t="s">
        <v>6</v>
      </c>
      <c r="F84" s="69">
        <v>42152</v>
      </c>
      <c r="G84" s="67" t="s">
        <v>423</v>
      </c>
      <c r="H84" s="84">
        <v>821.7</v>
      </c>
      <c r="I84" s="68">
        <v>821.7</v>
      </c>
      <c r="J84" s="67" t="s">
        <v>459</v>
      </c>
      <c r="K84" s="67" t="s">
        <v>421</v>
      </c>
      <c r="L84" s="69">
        <v>42312</v>
      </c>
      <c r="M84" s="69">
        <v>42324</v>
      </c>
      <c r="N84" s="69">
        <v>42342</v>
      </c>
      <c r="O84" s="67">
        <v>18</v>
      </c>
      <c r="P84" s="80">
        <v>29</v>
      </c>
      <c r="Q84" s="79" t="s">
        <v>420</v>
      </c>
    </row>
    <row r="85" spans="1:17" ht="38.25" x14ac:dyDescent="0.25">
      <c r="A85" s="67" t="s">
        <v>305</v>
      </c>
      <c r="B85" s="67" t="s">
        <v>100</v>
      </c>
      <c r="C85" s="67" t="s">
        <v>304</v>
      </c>
      <c r="D85" s="67" t="s">
        <v>9</v>
      </c>
      <c r="E85" s="67" t="s">
        <v>5</v>
      </c>
      <c r="F85" s="69">
        <v>42062</v>
      </c>
      <c r="G85" s="67" t="s">
        <v>423</v>
      </c>
      <c r="H85" s="68">
        <v>30030.880000000001</v>
      </c>
      <c r="I85" s="68">
        <v>104186.13</v>
      </c>
      <c r="J85" s="67" t="s">
        <v>978</v>
      </c>
      <c r="K85" s="67" t="s">
        <v>421</v>
      </c>
      <c r="L85" s="69">
        <v>42068</v>
      </c>
      <c r="M85" s="69">
        <v>42083</v>
      </c>
      <c r="N85" s="69">
        <v>42083</v>
      </c>
      <c r="O85" s="67">
        <v>0</v>
      </c>
      <c r="P85" s="70">
        <v>25000</v>
      </c>
      <c r="Q85" s="79" t="s">
        <v>420</v>
      </c>
    </row>
    <row r="86" spans="1:17" ht="38.25" x14ac:dyDescent="0.25">
      <c r="A86" s="67" t="s">
        <v>245</v>
      </c>
      <c r="B86" s="67" t="s">
        <v>100</v>
      </c>
      <c r="C86" s="67" t="s">
        <v>244</v>
      </c>
      <c r="D86" s="67" t="s">
        <v>9</v>
      </c>
      <c r="E86" s="67" t="s">
        <v>5</v>
      </c>
      <c r="F86" s="69">
        <v>42002</v>
      </c>
      <c r="G86" s="67" t="s">
        <v>423</v>
      </c>
      <c r="H86" s="68">
        <v>46555.040000000001</v>
      </c>
      <c r="I86" s="68">
        <v>141666.99</v>
      </c>
      <c r="J86" s="67" t="s">
        <v>979</v>
      </c>
      <c r="K86" s="67" t="s">
        <v>421</v>
      </c>
      <c r="L86" s="69">
        <v>42044</v>
      </c>
      <c r="M86" s="69">
        <v>42132</v>
      </c>
      <c r="N86" s="69">
        <v>42137</v>
      </c>
      <c r="O86" s="67">
        <v>5</v>
      </c>
      <c r="P86" s="70">
        <v>46000</v>
      </c>
      <c r="Q86" s="79" t="s">
        <v>420</v>
      </c>
    </row>
    <row r="87" spans="1:17" ht="38.25" x14ac:dyDescent="0.25">
      <c r="A87" s="67" t="s">
        <v>481</v>
      </c>
      <c r="B87" s="67" t="s">
        <v>100</v>
      </c>
      <c r="C87" s="67" t="s">
        <v>406</v>
      </c>
      <c r="D87" s="67" t="s">
        <v>480</v>
      </c>
      <c r="E87" s="67" t="s">
        <v>5</v>
      </c>
      <c r="F87" s="69">
        <v>41907</v>
      </c>
      <c r="G87" s="67" t="s">
        <v>423</v>
      </c>
      <c r="H87" s="68">
        <v>478524</v>
      </c>
      <c r="I87" s="68">
        <v>1148457.6000000001</v>
      </c>
      <c r="J87" s="67" t="s">
        <v>980</v>
      </c>
      <c r="K87" s="67" t="s">
        <v>427</v>
      </c>
      <c r="L87" s="69">
        <v>41936</v>
      </c>
      <c r="M87" s="69">
        <v>42102</v>
      </c>
      <c r="N87" s="69">
        <v>42104</v>
      </c>
      <c r="O87" s="67">
        <v>2</v>
      </c>
      <c r="P87" s="70">
        <v>2243500</v>
      </c>
      <c r="Q87" s="79" t="s">
        <v>420</v>
      </c>
    </row>
    <row r="88" spans="1:17" ht="38.25" x14ac:dyDescent="0.25">
      <c r="A88" s="67" t="s">
        <v>407</v>
      </c>
      <c r="B88" s="67" t="s">
        <v>100</v>
      </c>
      <c r="C88" s="67" t="s">
        <v>406</v>
      </c>
      <c r="D88" s="67" t="s">
        <v>14</v>
      </c>
      <c r="E88" s="67" t="s">
        <v>5</v>
      </c>
      <c r="F88" s="69">
        <v>41774</v>
      </c>
      <c r="G88" s="67" t="s">
        <v>423</v>
      </c>
      <c r="H88" s="68">
        <v>164403</v>
      </c>
      <c r="I88" s="68">
        <v>444710.12</v>
      </c>
      <c r="J88" s="67" t="s">
        <v>981</v>
      </c>
      <c r="K88" s="67" t="s">
        <v>421</v>
      </c>
      <c r="L88" s="69">
        <v>41781</v>
      </c>
      <c r="M88" s="69">
        <v>41982</v>
      </c>
      <c r="N88" s="69">
        <v>42010</v>
      </c>
      <c r="O88" s="67">
        <v>28</v>
      </c>
      <c r="P88" s="80">
        <v>614</v>
      </c>
      <c r="Q88" s="79" t="s">
        <v>420</v>
      </c>
    </row>
    <row r="89" spans="1:17" ht="38.25" x14ac:dyDescent="0.25">
      <c r="A89" s="67" t="s">
        <v>168</v>
      </c>
      <c r="B89" s="67" t="s">
        <v>100</v>
      </c>
      <c r="C89" s="67" t="s">
        <v>167</v>
      </c>
      <c r="D89" s="67" t="s">
        <v>9</v>
      </c>
      <c r="E89" s="67" t="s">
        <v>5</v>
      </c>
      <c r="F89" s="69">
        <v>42073</v>
      </c>
      <c r="G89" s="67" t="s">
        <v>423</v>
      </c>
      <c r="H89" s="68">
        <v>91800</v>
      </c>
      <c r="I89" s="68">
        <v>319050.90000000002</v>
      </c>
      <c r="J89" s="67" t="s">
        <v>982</v>
      </c>
      <c r="K89" s="67" t="s">
        <v>421</v>
      </c>
      <c r="L89" s="69">
        <v>42142</v>
      </c>
      <c r="M89" s="69">
        <v>42205</v>
      </c>
      <c r="N89" s="69">
        <v>42208</v>
      </c>
      <c r="O89" s="67">
        <v>3</v>
      </c>
      <c r="P89" s="70">
        <v>85000</v>
      </c>
      <c r="Q89" s="79" t="s">
        <v>420</v>
      </c>
    </row>
    <row r="90" spans="1:17" ht="38.25" x14ac:dyDescent="0.25">
      <c r="A90" s="67" t="s">
        <v>273</v>
      </c>
      <c r="B90" s="67" t="s">
        <v>100</v>
      </c>
      <c r="C90" s="67" t="s">
        <v>299</v>
      </c>
      <c r="D90" s="67" t="s">
        <v>9</v>
      </c>
      <c r="E90" s="67" t="s">
        <v>5</v>
      </c>
      <c r="F90" s="69">
        <v>42027</v>
      </c>
      <c r="G90" s="67" t="s">
        <v>423</v>
      </c>
      <c r="H90" s="68">
        <v>730000</v>
      </c>
      <c r="I90" s="68">
        <v>2243144</v>
      </c>
      <c r="J90" s="67" t="s">
        <v>479</v>
      </c>
      <c r="K90" s="67" t="s">
        <v>427</v>
      </c>
      <c r="L90" s="69">
        <v>42045</v>
      </c>
      <c r="M90" s="69">
        <v>42083</v>
      </c>
      <c r="N90" s="69">
        <v>42087</v>
      </c>
      <c r="O90" s="67">
        <v>4</v>
      </c>
      <c r="P90" s="70">
        <v>724800</v>
      </c>
      <c r="Q90" s="79" t="s">
        <v>420</v>
      </c>
    </row>
    <row r="91" spans="1:17" ht="38.25" x14ac:dyDescent="0.25">
      <c r="A91" s="67" t="s">
        <v>370</v>
      </c>
      <c r="B91" s="67" t="s">
        <v>100</v>
      </c>
      <c r="C91" s="67" t="s">
        <v>304</v>
      </c>
      <c r="D91" s="67" t="s">
        <v>9</v>
      </c>
      <c r="E91" s="67" t="s">
        <v>5</v>
      </c>
      <c r="F91" s="69">
        <v>41957</v>
      </c>
      <c r="G91" s="67" t="s">
        <v>423</v>
      </c>
      <c r="H91" s="68">
        <v>50121</v>
      </c>
      <c r="I91" s="68">
        <v>164101.17000000001</v>
      </c>
      <c r="J91" s="67" t="s">
        <v>478</v>
      </c>
      <c r="K91" s="67" t="s">
        <v>427</v>
      </c>
      <c r="L91" s="69">
        <v>41960</v>
      </c>
      <c r="M91" s="69">
        <v>42015</v>
      </c>
      <c r="N91" s="69">
        <v>42017</v>
      </c>
      <c r="O91" s="67">
        <v>2</v>
      </c>
      <c r="P91" s="70">
        <v>159000</v>
      </c>
      <c r="Q91" s="79" t="s">
        <v>420</v>
      </c>
    </row>
    <row r="92" spans="1:17" ht="51" x14ac:dyDescent="0.25">
      <c r="A92" s="67" t="s">
        <v>101</v>
      </c>
      <c r="B92" s="67" t="s">
        <v>100</v>
      </c>
      <c r="C92" s="67" t="s">
        <v>99</v>
      </c>
      <c r="D92" s="67" t="s">
        <v>424</v>
      </c>
      <c r="E92" s="67" t="s">
        <v>5</v>
      </c>
      <c r="F92" s="69">
        <v>42264</v>
      </c>
      <c r="G92" s="67" t="s">
        <v>423</v>
      </c>
      <c r="H92" s="68">
        <v>2249.5</v>
      </c>
      <c r="I92" s="68">
        <v>8811.2900000000009</v>
      </c>
      <c r="J92" s="67" t="s">
        <v>983</v>
      </c>
      <c r="K92" s="67" t="s">
        <v>427</v>
      </c>
      <c r="L92" s="69">
        <v>42285</v>
      </c>
      <c r="M92" s="69">
        <v>42348</v>
      </c>
      <c r="N92" s="69">
        <v>42348</v>
      </c>
      <c r="O92" s="67">
        <v>0</v>
      </c>
      <c r="P92" s="70">
        <v>22100</v>
      </c>
      <c r="Q92" s="79" t="s">
        <v>420</v>
      </c>
    </row>
    <row r="93" spans="1:17" ht="38.25" x14ac:dyDescent="0.25">
      <c r="A93" s="67" t="s">
        <v>477</v>
      </c>
      <c r="B93" s="67" t="s">
        <v>100</v>
      </c>
      <c r="C93" s="67" t="s">
        <v>476</v>
      </c>
      <c r="D93" s="67" t="s">
        <v>9</v>
      </c>
      <c r="E93" s="67" t="s">
        <v>5</v>
      </c>
      <c r="F93" s="69">
        <v>42282</v>
      </c>
      <c r="G93" s="67" t="s">
        <v>423</v>
      </c>
      <c r="H93" s="68">
        <v>29845</v>
      </c>
      <c r="I93" s="68">
        <f>3.9*H93</f>
        <v>116395.5</v>
      </c>
      <c r="J93" s="67" t="s">
        <v>984</v>
      </c>
      <c r="K93" s="67" t="s">
        <v>427</v>
      </c>
      <c r="L93" s="69">
        <v>42290</v>
      </c>
      <c r="M93" s="69">
        <v>42344</v>
      </c>
      <c r="N93" s="69">
        <v>42353</v>
      </c>
      <c r="O93" s="67">
        <v>9</v>
      </c>
      <c r="P93" s="70">
        <v>26700</v>
      </c>
      <c r="Q93" s="79" t="s">
        <v>420</v>
      </c>
    </row>
    <row r="94" spans="1:17" ht="51" x14ac:dyDescent="0.25">
      <c r="A94" s="67" t="s">
        <v>324</v>
      </c>
      <c r="B94" s="67" t="s">
        <v>121</v>
      </c>
      <c r="C94" s="67" t="s">
        <v>323</v>
      </c>
      <c r="D94" s="67" t="s">
        <v>9</v>
      </c>
      <c r="E94" s="67" t="s">
        <v>5</v>
      </c>
      <c r="F94" s="69">
        <v>41955</v>
      </c>
      <c r="G94" s="67" t="s">
        <v>423</v>
      </c>
      <c r="H94" s="68">
        <v>244120</v>
      </c>
      <c r="I94" s="68">
        <v>778962.51</v>
      </c>
      <c r="J94" s="67" t="s">
        <v>985</v>
      </c>
      <c r="K94" s="67" t="s">
        <v>427</v>
      </c>
      <c r="L94" s="69">
        <v>41983</v>
      </c>
      <c r="M94" s="69">
        <v>42067</v>
      </c>
      <c r="N94" s="69">
        <v>42090</v>
      </c>
      <c r="O94" s="67">
        <v>23</v>
      </c>
      <c r="P94" s="80">
        <v>750</v>
      </c>
      <c r="Q94" s="79" t="s">
        <v>420</v>
      </c>
    </row>
    <row r="95" spans="1:17" ht="38.25" x14ac:dyDescent="0.25">
      <c r="A95" s="67" t="s">
        <v>255</v>
      </c>
      <c r="B95" s="67" t="s">
        <v>121</v>
      </c>
      <c r="C95" s="67" t="s">
        <v>475</v>
      </c>
      <c r="D95" s="67" t="s">
        <v>9</v>
      </c>
      <c r="E95" s="67" t="s">
        <v>5</v>
      </c>
      <c r="F95" s="69">
        <v>41981</v>
      </c>
      <c r="G95" s="67" t="s">
        <v>423</v>
      </c>
      <c r="H95" s="68">
        <v>127800</v>
      </c>
      <c r="I95" s="68">
        <v>392473.8</v>
      </c>
      <c r="J95" s="67" t="s">
        <v>986</v>
      </c>
      <c r="K95" s="67" t="s">
        <v>427</v>
      </c>
      <c r="L95" s="69">
        <v>42013</v>
      </c>
      <c r="M95" s="69">
        <v>42039</v>
      </c>
      <c r="N95" s="69">
        <v>42068</v>
      </c>
      <c r="O95" s="67">
        <v>29</v>
      </c>
      <c r="P95" s="80">
        <v>428</v>
      </c>
      <c r="Q95" s="79" t="s">
        <v>420</v>
      </c>
    </row>
    <row r="96" spans="1:17" ht="38.25" x14ac:dyDescent="0.25">
      <c r="A96" s="67" t="s">
        <v>300</v>
      </c>
      <c r="B96" s="67" t="s">
        <v>121</v>
      </c>
      <c r="C96" s="67" t="s">
        <v>299</v>
      </c>
      <c r="D96" s="67" t="s">
        <v>9</v>
      </c>
      <c r="E96" s="67" t="s">
        <v>5</v>
      </c>
      <c r="F96" s="69">
        <v>41985</v>
      </c>
      <c r="G96" s="67" t="s">
        <v>423</v>
      </c>
      <c r="H96" s="68">
        <v>10592</v>
      </c>
      <c r="I96" s="68">
        <v>32766.35</v>
      </c>
      <c r="J96" s="67" t="s">
        <v>474</v>
      </c>
      <c r="K96" s="67" t="s">
        <v>421</v>
      </c>
      <c r="L96" s="69">
        <v>42013</v>
      </c>
      <c r="M96" s="69">
        <v>42081</v>
      </c>
      <c r="N96" s="69">
        <v>42094</v>
      </c>
      <c r="O96" s="67">
        <v>13</v>
      </c>
      <c r="P96" s="80">
        <v>44.5</v>
      </c>
      <c r="Q96" s="79" t="s">
        <v>420</v>
      </c>
    </row>
    <row r="97" spans="1:17" ht="51" x14ac:dyDescent="0.25">
      <c r="A97" s="67" t="s">
        <v>297</v>
      </c>
      <c r="B97" s="67" t="s">
        <v>121</v>
      </c>
      <c r="C97" s="67" t="s">
        <v>473</v>
      </c>
      <c r="D97" s="67" t="s">
        <v>9</v>
      </c>
      <c r="E97" s="67" t="s">
        <v>5</v>
      </c>
      <c r="F97" s="69">
        <v>42041</v>
      </c>
      <c r="G97" s="67" t="s">
        <v>423</v>
      </c>
      <c r="H97" s="68">
        <v>30250</v>
      </c>
      <c r="I97" s="68">
        <v>92217.13</v>
      </c>
      <c r="J97" s="67" t="s">
        <v>987</v>
      </c>
      <c r="K97" s="67" t="s">
        <v>427</v>
      </c>
      <c r="L97" s="69">
        <v>42060</v>
      </c>
      <c r="M97" s="69">
        <v>42088</v>
      </c>
      <c r="N97" s="69">
        <v>42089</v>
      </c>
      <c r="O97" s="67">
        <v>1</v>
      </c>
      <c r="P97" s="70">
        <v>39000</v>
      </c>
      <c r="Q97" s="79" t="s">
        <v>420</v>
      </c>
    </row>
    <row r="98" spans="1:17" ht="38.25" x14ac:dyDescent="0.25">
      <c r="A98" s="67" t="s">
        <v>327</v>
      </c>
      <c r="B98" s="67" t="s">
        <v>121</v>
      </c>
      <c r="C98" s="67" t="s">
        <v>326</v>
      </c>
      <c r="D98" s="67" t="s">
        <v>9</v>
      </c>
      <c r="E98" s="67" t="s">
        <v>5</v>
      </c>
      <c r="F98" s="69">
        <v>42012</v>
      </c>
      <c r="G98" s="67" t="s">
        <v>423</v>
      </c>
      <c r="H98" s="68">
        <v>7561</v>
      </c>
      <c r="I98" s="68">
        <v>23665.93</v>
      </c>
      <c r="J98" s="67" t="s">
        <v>472</v>
      </c>
      <c r="K98" s="67" t="s">
        <v>421</v>
      </c>
      <c r="L98" s="69">
        <v>42054</v>
      </c>
      <c r="M98" s="69">
        <v>42075</v>
      </c>
      <c r="N98" s="69">
        <v>42080</v>
      </c>
      <c r="O98" s="67">
        <v>5</v>
      </c>
      <c r="P98" s="70">
        <v>10000</v>
      </c>
      <c r="Q98" s="79" t="s">
        <v>420</v>
      </c>
    </row>
    <row r="99" spans="1:17" ht="38.25" x14ac:dyDescent="0.25">
      <c r="A99" s="67" t="s">
        <v>163</v>
      </c>
      <c r="B99" s="67" t="s">
        <v>121</v>
      </c>
      <c r="C99" s="67" t="s">
        <v>160</v>
      </c>
      <c r="D99" s="67" t="s">
        <v>9</v>
      </c>
      <c r="E99" s="67" t="s">
        <v>5</v>
      </c>
      <c r="F99" s="69">
        <v>42088</v>
      </c>
      <c r="G99" s="67" t="s">
        <v>423</v>
      </c>
      <c r="H99" s="68">
        <v>66768.33</v>
      </c>
      <c r="I99" s="68">
        <v>232473.98</v>
      </c>
      <c r="J99" s="67" t="s">
        <v>988</v>
      </c>
      <c r="K99" s="67" t="s">
        <v>427</v>
      </c>
      <c r="L99" s="69">
        <v>42102</v>
      </c>
      <c r="M99" s="69">
        <v>42152</v>
      </c>
      <c r="N99" s="69">
        <v>42188</v>
      </c>
      <c r="O99" s="67">
        <v>36</v>
      </c>
      <c r="P99" s="80">
        <v>1113.8699999999999</v>
      </c>
      <c r="Q99" s="79" t="s">
        <v>420</v>
      </c>
    </row>
    <row r="100" spans="1:17" ht="51" x14ac:dyDescent="0.25">
      <c r="A100" s="67" t="s">
        <v>471</v>
      </c>
      <c r="B100" s="67" t="s">
        <v>121</v>
      </c>
      <c r="C100" s="67" t="s">
        <v>470</v>
      </c>
      <c r="D100" s="67" t="s">
        <v>9</v>
      </c>
      <c r="E100" s="67" t="s">
        <v>5</v>
      </c>
      <c r="F100" s="69">
        <v>42041</v>
      </c>
      <c r="G100" s="67" t="s">
        <v>423</v>
      </c>
      <c r="H100" s="68">
        <v>26596</v>
      </c>
      <c r="I100" s="68">
        <v>93165.79</v>
      </c>
      <c r="J100" s="67" t="s">
        <v>989</v>
      </c>
      <c r="K100" s="67" t="s">
        <v>427</v>
      </c>
      <c r="L100" s="69">
        <v>42067</v>
      </c>
      <c r="M100" s="69">
        <v>42157</v>
      </c>
      <c r="N100" s="69">
        <v>42157</v>
      </c>
      <c r="O100" s="67">
        <v>0</v>
      </c>
      <c r="P100" s="70">
        <v>60000</v>
      </c>
      <c r="Q100" s="79" t="s">
        <v>420</v>
      </c>
    </row>
    <row r="101" spans="1:17" ht="38.25" x14ac:dyDescent="0.25">
      <c r="A101" s="67" t="s">
        <v>162</v>
      </c>
      <c r="B101" s="67" t="s">
        <v>121</v>
      </c>
      <c r="C101" s="67" t="s">
        <v>160</v>
      </c>
      <c r="D101" s="67" t="s">
        <v>9</v>
      </c>
      <c r="E101" s="67" t="s">
        <v>5</v>
      </c>
      <c r="F101" s="69">
        <v>42087</v>
      </c>
      <c r="G101" s="67" t="s">
        <v>423</v>
      </c>
      <c r="H101" s="68">
        <v>144567.97</v>
      </c>
      <c r="I101" s="68">
        <v>503356.79</v>
      </c>
      <c r="J101" s="67" t="s">
        <v>469</v>
      </c>
      <c r="K101" s="67" t="s">
        <v>421</v>
      </c>
      <c r="L101" s="69">
        <v>42102</v>
      </c>
      <c r="M101" s="69">
        <v>42152</v>
      </c>
      <c r="N101" s="69">
        <v>42188</v>
      </c>
      <c r="O101" s="67">
        <v>36</v>
      </c>
      <c r="P101" s="80">
        <v>1113.8699999999999</v>
      </c>
      <c r="Q101" s="79" t="s">
        <v>420</v>
      </c>
    </row>
    <row r="102" spans="1:17" ht="25.5" x14ac:dyDescent="0.25">
      <c r="A102" s="67" t="s">
        <v>161</v>
      </c>
      <c r="B102" s="67" t="s">
        <v>121</v>
      </c>
      <c r="C102" s="67" t="s">
        <v>160</v>
      </c>
      <c r="D102" s="67" t="s">
        <v>14</v>
      </c>
      <c r="E102" s="67" t="s">
        <v>5</v>
      </c>
      <c r="F102" s="69">
        <v>42089</v>
      </c>
      <c r="G102" s="67" t="s">
        <v>423</v>
      </c>
      <c r="H102" s="68">
        <v>56687.06</v>
      </c>
      <c r="I102" s="68">
        <v>197373.02</v>
      </c>
      <c r="J102" s="67" t="s">
        <v>468</v>
      </c>
      <c r="K102" s="67" t="s">
        <v>467</v>
      </c>
      <c r="L102" s="69">
        <v>42102</v>
      </c>
      <c r="M102" s="69">
        <v>42152</v>
      </c>
      <c r="N102" s="69">
        <v>42188</v>
      </c>
      <c r="O102" s="67">
        <v>36</v>
      </c>
      <c r="P102" s="80">
        <v>1113.8699999999999</v>
      </c>
      <c r="Q102" s="79" t="s">
        <v>420</v>
      </c>
    </row>
    <row r="103" spans="1:17" ht="51" x14ac:dyDescent="0.25">
      <c r="A103" s="67" t="s">
        <v>122</v>
      </c>
      <c r="B103" s="67" t="s">
        <v>121</v>
      </c>
      <c r="C103" s="67" t="s">
        <v>120</v>
      </c>
      <c r="D103" s="67" t="s">
        <v>9</v>
      </c>
      <c r="E103" s="67" t="s">
        <v>5</v>
      </c>
      <c r="F103" s="69">
        <v>42192</v>
      </c>
      <c r="G103" s="67" t="s">
        <v>423</v>
      </c>
      <c r="H103" s="68">
        <v>25172</v>
      </c>
      <c r="I103" s="68">
        <v>95147.64</v>
      </c>
      <c r="J103" s="67" t="s">
        <v>466</v>
      </c>
      <c r="K103" s="67" t="s">
        <v>421</v>
      </c>
      <c r="L103" s="69">
        <v>42200</v>
      </c>
      <c r="M103" s="69">
        <v>42240</v>
      </c>
      <c r="N103" s="69">
        <v>42243</v>
      </c>
      <c r="O103" s="67">
        <v>3</v>
      </c>
      <c r="P103" s="70">
        <v>104000</v>
      </c>
      <c r="Q103" s="79" t="s">
        <v>420</v>
      </c>
    </row>
    <row r="104" spans="1:17" ht="25.5" x14ac:dyDescent="0.25">
      <c r="A104" s="67" t="s">
        <v>465</v>
      </c>
      <c r="B104" s="67" t="s">
        <v>121</v>
      </c>
      <c r="C104" s="67" t="s">
        <v>326</v>
      </c>
      <c r="D104" s="67" t="s">
        <v>9</v>
      </c>
      <c r="E104" s="67" t="s">
        <v>5</v>
      </c>
      <c r="F104" s="69">
        <v>42332</v>
      </c>
      <c r="G104" s="67" t="s">
        <v>423</v>
      </c>
      <c r="H104" s="68">
        <v>7651</v>
      </c>
      <c r="I104" s="68">
        <f t="shared" ref="I104:I105" si="6">3.9*H104</f>
        <v>29838.899999999998</v>
      </c>
      <c r="J104" s="67" t="s">
        <v>990</v>
      </c>
      <c r="K104" s="67" t="s">
        <v>427</v>
      </c>
      <c r="L104" s="69">
        <v>42334</v>
      </c>
      <c r="M104" s="69">
        <v>42350</v>
      </c>
      <c r="N104" s="69">
        <v>42354</v>
      </c>
      <c r="O104" s="67">
        <v>4</v>
      </c>
      <c r="P104" s="70">
        <v>12000</v>
      </c>
      <c r="Q104" s="79" t="s">
        <v>420</v>
      </c>
    </row>
    <row r="105" spans="1:17" ht="51" x14ac:dyDescent="0.25">
      <c r="A105" s="67" t="s">
        <v>464</v>
      </c>
      <c r="B105" s="67" t="s">
        <v>174</v>
      </c>
      <c r="C105" s="67" t="s">
        <v>320</v>
      </c>
      <c r="D105" s="67" t="s">
        <v>671</v>
      </c>
      <c r="E105" s="67" t="s">
        <v>6</v>
      </c>
      <c r="F105" s="69">
        <v>42090</v>
      </c>
      <c r="G105" s="67" t="s">
        <v>423</v>
      </c>
      <c r="H105" s="68">
        <v>50</v>
      </c>
      <c r="I105" s="68">
        <f t="shared" si="6"/>
        <v>195</v>
      </c>
      <c r="J105" s="67" t="s">
        <v>463</v>
      </c>
      <c r="K105" s="67" t="s">
        <v>421</v>
      </c>
      <c r="L105" s="69">
        <v>42093</v>
      </c>
      <c r="M105" s="69">
        <v>42099</v>
      </c>
      <c r="N105" s="69">
        <v>42100</v>
      </c>
      <c r="O105" s="67">
        <v>1</v>
      </c>
      <c r="P105" s="70">
        <v>2100</v>
      </c>
      <c r="Q105" s="79" t="s">
        <v>420</v>
      </c>
    </row>
    <row r="106" spans="1:17" ht="63.75" x14ac:dyDescent="0.25">
      <c r="A106" s="67" t="s">
        <v>269</v>
      </c>
      <c r="B106" s="67" t="s">
        <v>24</v>
      </c>
      <c r="C106" s="67" t="s">
        <v>268</v>
      </c>
      <c r="D106" s="67" t="s">
        <v>9</v>
      </c>
      <c r="E106" s="67" t="s">
        <v>5</v>
      </c>
      <c r="F106" s="69">
        <v>41774</v>
      </c>
      <c r="G106" s="67" t="s">
        <v>423</v>
      </c>
      <c r="H106" s="68">
        <v>86636</v>
      </c>
      <c r="I106" s="68">
        <v>280094.19</v>
      </c>
      <c r="J106" s="67" t="s">
        <v>462</v>
      </c>
      <c r="K106" s="67" t="s">
        <v>427</v>
      </c>
      <c r="L106" s="69">
        <v>41822</v>
      </c>
      <c r="M106" s="69">
        <v>42073</v>
      </c>
      <c r="N106" s="69">
        <v>42073</v>
      </c>
      <c r="O106" s="67">
        <v>0</v>
      </c>
      <c r="P106" s="70">
        <v>84000</v>
      </c>
      <c r="Q106" s="82" t="s">
        <v>461</v>
      </c>
    </row>
    <row r="107" spans="1:17" ht="25.5" x14ac:dyDescent="0.25">
      <c r="A107" s="67" t="s">
        <v>348</v>
      </c>
      <c r="B107" s="67" t="s">
        <v>24</v>
      </c>
      <c r="C107" s="67" t="s">
        <v>347</v>
      </c>
      <c r="D107" s="67" t="s">
        <v>9</v>
      </c>
      <c r="E107" s="67" t="s">
        <v>5</v>
      </c>
      <c r="F107" s="69">
        <v>41946</v>
      </c>
      <c r="G107" s="67" t="s">
        <v>423</v>
      </c>
      <c r="H107" s="68">
        <v>12000</v>
      </c>
      <c r="I107" s="68">
        <v>37848</v>
      </c>
      <c r="J107" s="67" t="s">
        <v>991</v>
      </c>
      <c r="K107" s="67" t="s">
        <v>427</v>
      </c>
      <c r="L107" s="69">
        <v>41982</v>
      </c>
      <c r="M107" s="69">
        <v>42049</v>
      </c>
      <c r="N107" s="69">
        <v>42061</v>
      </c>
      <c r="O107" s="67">
        <v>12</v>
      </c>
      <c r="P107" s="80">
        <v>7</v>
      </c>
      <c r="Q107" s="79" t="s">
        <v>420</v>
      </c>
    </row>
    <row r="108" spans="1:17" ht="38.25" x14ac:dyDescent="0.25">
      <c r="A108" s="67" t="s">
        <v>308</v>
      </c>
      <c r="B108" s="67" t="s">
        <v>24</v>
      </c>
      <c r="C108" s="67" t="s">
        <v>307</v>
      </c>
      <c r="D108" s="67" t="s">
        <v>14</v>
      </c>
      <c r="E108" s="67" t="s">
        <v>5</v>
      </c>
      <c r="F108" s="69">
        <v>41983</v>
      </c>
      <c r="G108" s="67" t="s">
        <v>423</v>
      </c>
      <c r="H108" s="68">
        <v>10831</v>
      </c>
      <c r="I108" s="68">
        <v>34989.550000000003</v>
      </c>
      <c r="J108" s="67" t="s">
        <v>992</v>
      </c>
      <c r="K108" s="67" t="s">
        <v>421</v>
      </c>
      <c r="L108" s="69">
        <v>42013</v>
      </c>
      <c r="M108" s="69">
        <v>42085</v>
      </c>
      <c r="N108" s="69">
        <v>42094</v>
      </c>
      <c r="O108" s="67">
        <v>9</v>
      </c>
      <c r="P108" s="70">
        <v>4000</v>
      </c>
      <c r="Q108" s="79" t="s">
        <v>420</v>
      </c>
    </row>
    <row r="109" spans="1:17" ht="38.25" x14ac:dyDescent="0.25">
      <c r="A109" s="67" t="s">
        <v>338</v>
      </c>
      <c r="B109" s="67" t="s">
        <v>24</v>
      </c>
      <c r="C109" s="67" t="s">
        <v>337</v>
      </c>
      <c r="D109" s="67" t="s">
        <v>9</v>
      </c>
      <c r="E109" s="67" t="s">
        <v>5</v>
      </c>
      <c r="F109" s="69">
        <v>41988</v>
      </c>
      <c r="G109" s="67" t="s">
        <v>423</v>
      </c>
      <c r="H109" s="68">
        <v>12795</v>
      </c>
      <c r="I109" s="68">
        <v>44437.04</v>
      </c>
      <c r="J109" s="67" t="s">
        <v>993</v>
      </c>
      <c r="K109" s="67" t="s">
        <v>421</v>
      </c>
      <c r="L109" s="69">
        <v>42013</v>
      </c>
      <c r="M109" s="69">
        <v>42069</v>
      </c>
      <c r="N109" s="69">
        <v>42074</v>
      </c>
      <c r="O109" s="67">
        <v>5</v>
      </c>
      <c r="P109" s="70">
        <v>48000</v>
      </c>
      <c r="Q109" s="79" t="s">
        <v>420</v>
      </c>
    </row>
    <row r="110" spans="1:17" ht="38.25" x14ac:dyDescent="0.25">
      <c r="A110" s="67" t="s">
        <v>460</v>
      </c>
      <c r="B110" s="67" t="s">
        <v>24</v>
      </c>
      <c r="C110" s="67" t="s">
        <v>62</v>
      </c>
      <c r="D110" s="67" t="s">
        <v>671</v>
      </c>
      <c r="E110" s="67" t="s">
        <v>6</v>
      </c>
      <c r="F110" s="69">
        <v>41950</v>
      </c>
      <c r="G110" s="67" t="s">
        <v>423</v>
      </c>
      <c r="H110" s="68">
        <v>579.52</v>
      </c>
      <c r="I110" s="68">
        <f>3.9*H110</f>
        <v>2260.1279999999997</v>
      </c>
      <c r="J110" s="67" t="s">
        <v>459</v>
      </c>
      <c r="K110" s="67" t="s">
        <v>427</v>
      </c>
      <c r="L110" s="69">
        <v>42012</v>
      </c>
      <c r="M110" s="69">
        <v>42022</v>
      </c>
      <c r="N110" s="69">
        <v>42025</v>
      </c>
      <c r="O110" s="67">
        <v>3</v>
      </c>
      <c r="P110" s="70">
        <v>17000</v>
      </c>
      <c r="Q110" s="79" t="s">
        <v>420</v>
      </c>
    </row>
    <row r="111" spans="1:17" ht="38.25" x14ac:dyDescent="0.25">
      <c r="A111" s="67" t="s">
        <v>227</v>
      </c>
      <c r="B111" s="67" t="s">
        <v>24</v>
      </c>
      <c r="C111" s="67" t="s">
        <v>226</v>
      </c>
      <c r="D111" s="67" t="s">
        <v>9</v>
      </c>
      <c r="E111" s="67" t="s">
        <v>4</v>
      </c>
      <c r="F111" s="69">
        <v>42044</v>
      </c>
      <c r="G111" s="67" t="s">
        <v>423</v>
      </c>
      <c r="H111" s="68">
        <v>60640</v>
      </c>
      <c r="I111" s="68">
        <v>210602.72</v>
      </c>
      <c r="J111" s="67" t="s">
        <v>458</v>
      </c>
      <c r="K111" s="67" t="s">
        <v>427</v>
      </c>
      <c r="L111" s="69">
        <v>42060</v>
      </c>
      <c r="M111" s="69">
        <v>42131</v>
      </c>
      <c r="N111" s="69">
        <v>42138</v>
      </c>
      <c r="O111" s="67">
        <v>7</v>
      </c>
      <c r="P111" s="70">
        <v>102000</v>
      </c>
      <c r="Q111" s="79" t="s">
        <v>420</v>
      </c>
    </row>
    <row r="112" spans="1:17" ht="38.25" x14ac:dyDescent="0.25">
      <c r="A112" s="67" t="s">
        <v>343</v>
      </c>
      <c r="B112" s="67" t="s">
        <v>24</v>
      </c>
      <c r="C112" s="67" t="s">
        <v>62</v>
      </c>
      <c r="D112" s="67" t="s">
        <v>9</v>
      </c>
      <c r="E112" s="67" t="s">
        <v>4</v>
      </c>
      <c r="F112" s="69">
        <v>42013</v>
      </c>
      <c r="G112" s="67" t="s">
        <v>423</v>
      </c>
      <c r="H112" s="68">
        <v>2024.5</v>
      </c>
      <c r="I112" s="68">
        <v>6630.24</v>
      </c>
      <c r="J112" s="67" t="s">
        <v>457</v>
      </c>
      <c r="K112" s="67" t="s">
        <v>427</v>
      </c>
      <c r="L112" s="69">
        <v>42020</v>
      </c>
      <c r="M112" s="69">
        <v>42062</v>
      </c>
      <c r="N112" s="69">
        <v>42068</v>
      </c>
      <c r="O112" s="67">
        <v>6</v>
      </c>
      <c r="P112" s="70">
        <v>19000</v>
      </c>
      <c r="Q112" s="79" t="s">
        <v>420</v>
      </c>
    </row>
    <row r="113" spans="1:17" ht="38.25" x14ac:dyDescent="0.25">
      <c r="A113" s="67" t="s">
        <v>343</v>
      </c>
      <c r="B113" s="67" t="s">
        <v>24</v>
      </c>
      <c r="C113" s="67" t="s">
        <v>62</v>
      </c>
      <c r="D113" s="67" t="s">
        <v>9</v>
      </c>
      <c r="E113" s="67" t="s">
        <v>4</v>
      </c>
      <c r="F113" s="69">
        <v>42081</v>
      </c>
      <c r="G113" s="67" t="s">
        <v>423</v>
      </c>
      <c r="H113" s="68">
        <v>10</v>
      </c>
      <c r="I113" s="68">
        <v>10</v>
      </c>
      <c r="J113" s="67" t="s">
        <v>974</v>
      </c>
      <c r="K113" s="67" t="s">
        <v>427</v>
      </c>
      <c r="L113" s="69">
        <v>42114</v>
      </c>
      <c r="M113" s="69">
        <v>42120</v>
      </c>
      <c r="N113" s="69">
        <v>42121</v>
      </c>
      <c r="O113" s="67">
        <v>1</v>
      </c>
      <c r="P113" s="80">
        <v>17</v>
      </c>
      <c r="Q113" s="79" t="s">
        <v>420</v>
      </c>
    </row>
    <row r="114" spans="1:17" ht="25.5" x14ac:dyDescent="0.25">
      <c r="A114" s="67" t="s">
        <v>456</v>
      </c>
      <c r="B114" s="67" t="s">
        <v>24</v>
      </c>
      <c r="C114" s="67" t="s">
        <v>455</v>
      </c>
      <c r="D114" s="67" t="s">
        <v>671</v>
      </c>
      <c r="E114" s="67" t="s">
        <v>6</v>
      </c>
      <c r="F114" s="69">
        <v>41969</v>
      </c>
      <c r="G114" s="67" t="s">
        <v>423</v>
      </c>
      <c r="H114" s="68">
        <v>10</v>
      </c>
      <c r="I114" s="68">
        <f t="shared" ref="I114:I119" si="7">3.9*H114</f>
        <v>39</v>
      </c>
      <c r="J114" s="67" t="s">
        <v>994</v>
      </c>
      <c r="K114" s="67" t="s">
        <v>427</v>
      </c>
      <c r="L114" s="69">
        <v>41977</v>
      </c>
      <c r="M114" s="69">
        <v>42053</v>
      </c>
      <c r="N114" s="69">
        <v>42066</v>
      </c>
      <c r="O114" s="67">
        <v>13</v>
      </c>
      <c r="P114" s="80">
        <v>2</v>
      </c>
      <c r="Q114" s="79" t="s">
        <v>420</v>
      </c>
    </row>
    <row r="115" spans="1:17" ht="38.25" x14ac:dyDescent="0.25">
      <c r="A115" s="67" t="s">
        <v>454</v>
      </c>
      <c r="B115" s="67" t="s">
        <v>24</v>
      </c>
      <c r="C115" s="67" t="s">
        <v>453</v>
      </c>
      <c r="D115" s="67" t="s">
        <v>671</v>
      </c>
      <c r="E115" s="67" t="s">
        <v>6</v>
      </c>
      <c r="F115" s="69">
        <v>41975</v>
      </c>
      <c r="G115" s="67" t="s">
        <v>423</v>
      </c>
      <c r="H115" s="68">
        <v>5.18</v>
      </c>
      <c r="I115" s="68">
        <f t="shared" si="7"/>
        <v>20.201999999999998</v>
      </c>
      <c r="J115" s="67" t="s">
        <v>452</v>
      </c>
      <c r="K115" s="67" t="s">
        <v>421</v>
      </c>
      <c r="L115" s="69">
        <v>41981</v>
      </c>
      <c r="M115" s="69">
        <v>42171</v>
      </c>
      <c r="N115" s="69">
        <v>42172</v>
      </c>
      <c r="O115" s="67">
        <v>1</v>
      </c>
      <c r="P115" s="70">
        <v>48000</v>
      </c>
      <c r="Q115" s="79" t="s">
        <v>420</v>
      </c>
    </row>
    <row r="116" spans="1:17" ht="38.25" x14ac:dyDescent="0.25">
      <c r="A116" s="67" t="s">
        <v>451</v>
      </c>
      <c r="B116" s="67" t="s">
        <v>24</v>
      </c>
      <c r="C116" s="67" t="s">
        <v>450</v>
      </c>
      <c r="D116" s="67" t="s">
        <v>671</v>
      </c>
      <c r="E116" s="67" t="s">
        <v>6</v>
      </c>
      <c r="F116" s="69">
        <v>41992</v>
      </c>
      <c r="G116" s="67" t="s">
        <v>423</v>
      </c>
      <c r="H116" s="68">
        <v>7</v>
      </c>
      <c r="I116" s="68">
        <f t="shared" si="7"/>
        <v>27.3</v>
      </c>
      <c r="J116" s="67" t="s">
        <v>449</v>
      </c>
      <c r="K116" s="67" t="s">
        <v>421</v>
      </c>
      <c r="L116" s="69">
        <v>42020</v>
      </c>
      <c r="M116" s="69">
        <v>42034</v>
      </c>
      <c r="N116" s="69">
        <v>42037</v>
      </c>
      <c r="O116" s="67">
        <v>3</v>
      </c>
      <c r="P116" s="70">
        <v>1200</v>
      </c>
      <c r="Q116" s="79" t="s">
        <v>420</v>
      </c>
    </row>
    <row r="117" spans="1:17" ht="25.5" x14ac:dyDescent="0.25">
      <c r="A117" s="67" t="s">
        <v>448</v>
      </c>
      <c r="B117" s="67" t="s">
        <v>24</v>
      </c>
      <c r="C117" s="67" t="s">
        <v>445</v>
      </c>
      <c r="D117" s="67" t="s">
        <v>671</v>
      </c>
      <c r="E117" s="67" t="s">
        <v>6</v>
      </c>
      <c r="F117" s="69">
        <v>41992</v>
      </c>
      <c r="G117" s="67" t="s">
        <v>423</v>
      </c>
      <c r="H117" s="68">
        <v>2840</v>
      </c>
      <c r="I117" s="68">
        <f t="shared" si="7"/>
        <v>11076</v>
      </c>
      <c r="J117" s="67" t="s">
        <v>447</v>
      </c>
      <c r="K117" s="67" t="s">
        <v>427</v>
      </c>
      <c r="L117" s="69">
        <v>42044</v>
      </c>
      <c r="M117" s="69">
        <v>42076</v>
      </c>
      <c r="N117" s="69">
        <v>42080</v>
      </c>
      <c r="O117" s="67">
        <v>4</v>
      </c>
      <c r="P117" s="70">
        <v>10200</v>
      </c>
      <c r="Q117" s="79" t="s">
        <v>420</v>
      </c>
    </row>
    <row r="118" spans="1:17" ht="51" x14ac:dyDescent="0.25">
      <c r="A118" s="67" t="s">
        <v>446</v>
      </c>
      <c r="B118" s="67" t="s">
        <v>24</v>
      </c>
      <c r="C118" s="67" t="s">
        <v>445</v>
      </c>
      <c r="D118" s="67" t="s">
        <v>671</v>
      </c>
      <c r="E118" s="67" t="s">
        <v>6</v>
      </c>
      <c r="F118" s="69">
        <v>42032</v>
      </c>
      <c r="G118" s="67" t="s">
        <v>423</v>
      </c>
      <c r="H118" s="68">
        <v>600</v>
      </c>
      <c r="I118" s="68">
        <f t="shared" si="7"/>
        <v>2340</v>
      </c>
      <c r="J118" s="67" t="s">
        <v>995</v>
      </c>
      <c r="K118" s="67" t="s">
        <v>427</v>
      </c>
      <c r="L118" s="69">
        <v>42059</v>
      </c>
      <c r="M118" s="69">
        <v>42094</v>
      </c>
      <c r="N118" s="69">
        <v>42095</v>
      </c>
      <c r="O118" s="67">
        <v>1</v>
      </c>
      <c r="P118" s="70">
        <v>29600</v>
      </c>
      <c r="Q118" s="79" t="s">
        <v>420</v>
      </c>
    </row>
    <row r="119" spans="1:17" ht="38.25" x14ac:dyDescent="0.25">
      <c r="A119" s="67" t="s">
        <v>444</v>
      </c>
      <c r="B119" s="67" t="s">
        <v>24</v>
      </c>
      <c r="C119" s="67" t="s">
        <v>443</v>
      </c>
      <c r="D119" s="67" t="s">
        <v>671</v>
      </c>
      <c r="E119" s="67" t="s">
        <v>6</v>
      </c>
      <c r="F119" s="69">
        <v>42090</v>
      </c>
      <c r="G119" s="67" t="s">
        <v>423</v>
      </c>
      <c r="H119" s="68">
        <v>3.2</v>
      </c>
      <c r="I119" s="68">
        <f t="shared" si="7"/>
        <v>12.48</v>
      </c>
      <c r="J119" s="67" t="s">
        <v>996</v>
      </c>
      <c r="K119" s="67" t="s">
        <v>421</v>
      </c>
      <c r="L119" s="69">
        <v>42107</v>
      </c>
      <c r="M119" s="69">
        <v>42131</v>
      </c>
      <c r="N119" s="69">
        <v>42135</v>
      </c>
      <c r="O119" s="67">
        <v>4</v>
      </c>
      <c r="P119" s="70">
        <v>1000</v>
      </c>
      <c r="Q119" s="79" t="s">
        <v>420</v>
      </c>
    </row>
    <row r="120" spans="1:17" ht="38.25" x14ac:dyDescent="0.25">
      <c r="A120" s="67" t="s">
        <v>63</v>
      </c>
      <c r="B120" s="67" t="s">
        <v>24</v>
      </c>
      <c r="C120" s="67" t="s">
        <v>62</v>
      </c>
      <c r="D120" s="67" t="s">
        <v>9</v>
      </c>
      <c r="E120" s="67" t="s">
        <v>5</v>
      </c>
      <c r="F120" s="69">
        <v>42194</v>
      </c>
      <c r="G120" s="67" t="s">
        <v>423</v>
      </c>
      <c r="H120" s="68">
        <v>3545.02</v>
      </c>
      <c r="I120" s="68">
        <v>13463.99</v>
      </c>
      <c r="J120" s="67" t="s">
        <v>973</v>
      </c>
      <c r="K120" s="67" t="s">
        <v>427</v>
      </c>
      <c r="L120" s="69">
        <v>42247</v>
      </c>
      <c r="M120" s="69">
        <v>42260</v>
      </c>
      <c r="N120" s="69">
        <v>42264</v>
      </c>
      <c r="O120" s="67">
        <v>4</v>
      </c>
      <c r="P120" s="70">
        <v>17000</v>
      </c>
      <c r="Q120" s="79" t="s">
        <v>420</v>
      </c>
    </row>
    <row r="121" spans="1:17" ht="38.25" x14ac:dyDescent="0.25">
      <c r="A121" s="67" t="s">
        <v>63</v>
      </c>
      <c r="B121" s="67" t="s">
        <v>24</v>
      </c>
      <c r="C121" s="67" t="s">
        <v>62</v>
      </c>
      <c r="D121" s="67" t="s">
        <v>9</v>
      </c>
      <c r="E121" s="67" t="s">
        <v>5</v>
      </c>
      <c r="F121" s="69">
        <v>42221</v>
      </c>
      <c r="G121" s="67" t="s">
        <v>423</v>
      </c>
      <c r="H121" s="68">
        <v>2306.6799999999998</v>
      </c>
      <c r="I121" s="68">
        <v>2306.6799999999998</v>
      </c>
      <c r="J121" s="67" t="s">
        <v>973</v>
      </c>
      <c r="K121" s="67" t="s">
        <v>427</v>
      </c>
      <c r="L121" s="69">
        <v>42247</v>
      </c>
      <c r="M121" s="69">
        <v>42309</v>
      </c>
      <c r="N121" s="69">
        <v>42311</v>
      </c>
      <c r="O121" s="67">
        <v>2</v>
      </c>
      <c r="P121" s="80">
        <v>17</v>
      </c>
      <c r="Q121" s="79" t="s">
        <v>420</v>
      </c>
    </row>
    <row r="122" spans="1:17" ht="38.25" x14ac:dyDescent="0.25">
      <c r="A122" s="67" t="s">
        <v>442</v>
      </c>
      <c r="B122" s="67" t="s">
        <v>24</v>
      </c>
      <c r="C122" s="67" t="s">
        <v>441</v>
      </c>
      <c r="D122" s="67" t="s">
        <v>671</v>
      </c>
      <c r="E122" s="67" t="s">
        <v>6</v>
      </c>
      <c r="F122" s="69">
        <v>42107</v>
      </c>
      <c r="G122" s="67" t="s">
        <v>423</v>
      </c>
      <c r="H122" s="68">
        <v>0.9</v>
      </c>
      <c r="I122" s="68">
        <f t="shared" ref="I122:I126" si="8">3.9*H122</f>
        <v>3.51</v>
      </c>
      <c r="J122" s="67" t="s">
        <v>440</v>
      </c>
      <c r="K122" s="67" t="s">
        <v>427</v>
      </c>
      <c r="L122" s="69">
        <v>42150</v>
      </c>
      <c r="M122" s="69">
        <v>42197</v>
      </c>
      <c r="N122" s="69">
        <v>42199</v>
      </c>
      <c r="O122" s="67">
        <v>2</v>
      </c>
      <c r="P122" s="70">
        <v>4500</v>
      </c>
      <c r="Q122" s="79" t="s">
        <v>420</v>
      </c>
    </row>
    <row r="123" spans="1:17" ht="38.25" x14ac:dyDescent="0.25">
      <c r="A123" s="67" t="s">
        <v>439</v>
      </c>
      <c r="B123" s="67" t="s">
        <v>24</v>
      </c>
      <c r="C123" s="67" t="s">
        <v>438</v>
      </c>
      <c r="D123" s="67" t="s">
        <v>671</v>
      </c>
      <c r="E123" s="67" t="s">
        <v>6</v>
      </c>
      <c r="F123" s="69">
        <v>42114</v>
      </c>
      <c r="G123" s="67" t="s">
        <v>423</v>
      </c>
      <c r="H123" s="68">
        <v>221.5</v>
      </c>
      <c r="I123" s="68">
        <f t="shared" si="8"/>
        <v>863.85</v>
      </c>
      <c r="J123" s="67" t="s">
        <v>437</v>
      </c>
      <c r="K123" s="67" t="s">
        <v>421</v>
      </c>
      <c r="L123" s="69">
        <v>42118</v>
      </c>
      <c r="M123" s="69">
        <v>42151</v>
      </c>
      <c r="N123" s="69">
        <v>42151</v>
      </c>
      <c r="O123" s="67">
        <v>0</v>
      </c>
      <c r="P123" s="70">
        <v>9000</v>
      </c>
      <c r="Q123" s="79" t="s">
        <v>420</v>
      </c>
    </row>
    <row r="124" spans="1:17" ht="38.25" x14ac:dyDescent="0.25">
      <c r="A124" s="67" t="s">
        <v>436</v>
      </c>
      <c r="B124" s="67" t="s">
        <v>24</v>
      </c>
      <c r="C124" s="67" t="s">
        <v>435</v>
      </c>
      <c r="D124" s="67" t="s">
        <v>671</v>
      </c>
      <c r="E124" s="67" t="s">
        <v>6</v>
      </c>
      <c r="F124" s="69">
        <v>42132</v>
      </c>
      <c r="G124" s="67" t="s">
        <v>423</v>
      </c>
      <c r="H124" s="68">
        <v>10</v>
      </c>
      <c r="I124" s="68">
        <f t="shared" si="8"/>
        <v>39</v>
      </c>
      <c r="J124" s="67" t="s">
        <v>434</v>
      </c>
      <c r="K124" s="67" t="s">
        <v>421</v>
      </c>
      <c r="L124" s="69">
        <v>42150</v>
      </c>
      <c r="M124" s="69">
        <v>42249</v>
      </c>
      <c r="N124" s="69">
        <v>42262</v>
      </c>
      <c r="O124" s="67">
        <v>13</v>
      </c>
      <c r="P124" s="80">
        <v>5.5</v>
      </c>
      <c r="Q124" s="79" t="s">
        <v>420</v>
      </c>
    </row>
    <row r="125" spans="1:17" ht="51" x14ac:dyDescent="0.25">
      <c r="A125" s="67" t="s">
        <v>433</v>
      </c>
      <c r="B125" s="67" t="s">
        <v>24</v>
      </c>
      <c r="C125" s="67" t="s">
        <v>1000</v>
      </c>
      <c r="D125" s="67" t="s">
        <v>671</v>
      </c>
      <c r="E125" s="67" t="s">
        <v>6</v>
      </c>
      <c r="F125" s="69">
        <v>42296</v>
      </c>
      <c r="G125" s="67" t="s">
        <v>423</v>
      </c>
      <c r="H125" s="68">
        <v>1</v>
      </c>
      <c r="I125" s="68">
        <f t="shared" si="8"/>
        <v>3.9</v>
      </c>
      <c r="J125" s="67" t="s">
        <v>432</v>
      </c>
      <c r="K125" s="67" t="s">
        <v>421</v>
      </c>
      <c r="L125" s="69">
        <v>42303</v>
      </c>
      <c r="M125" s="69">
        <v>42323</v>
      </c>
      <c r="N125" s="69">
        <v>42325</v>
      </c>
      <c r="O125" s="67">
        <v>2</v>
      </c>
      <c r="P125" s="70">
        <v>2400</v>
      </c>
      <c r="Q125" s="79" t="s">
        <v>420</v>
      </c>
    </row>
    <row r="126" spans="1:17" ht="38.25" x14ac:dyDescent="0.25">
      <c r="A126" s="67" t="s">
        <v>431</v>
      </c>
      <c r="B126" s="67" t="s">
        <v>24</v>
      </c>
      <c r="C126" s="67" t="s">
        <v>62</v>
      </c>
      <c r="D126" s="67" t="s">
        <v>671</v>
      </c>
      <c r="E126" s="67" t="s">
        <v>6</v>
      </c>
      <c r="F126" s="69">
        <v>42327</v>
      </c>
      <c r="G126" s="67" t="s">
        <v>423</v>
      </c>
      <c r="H126" s="68">
        <v>1440</v>
      </c>
      <c r="I126" s="68">
        <f t="shared" si="8"/>
        <v>5616</v>
      </c>
      <c r="J126" s="67" t="s">
        <v>429</v>
      </c>
      <c r="K126" s="67" t="s">
        <v>421</v>
      </c>
      <c r="L126" s="69">
        <v>42334</v>
      </c>
      <c r="M126" s="69">
        <v>42348</v>
      </c>
      <c r="N126" s="69">
        <v>42359</v>
      </c>
      <c r="O126" s="67">
        <v>11</v>
      </c>
      <c r="P126" s="80">
        <v>37</v>
      </c>
      <c r="Q126" s="79" t="s">
        <v>420</v>
      </c>
    </row>
    <row r="127" spans="1:17" ht="38.25" x14ac:dyDescent="0.25">
      <c r="A127" s="67" t="s">
        <v>289</v>
      </c>
      <c r="B127" s="67" t="s">
        <v>1005</v>
      </c>
      <c r="C127" s="67" t="s">
        <v>288</v>
      </c>
      <c r="D127" s="67" t="s">
        <v>9</v>
      </c>
      <c r="E127" s="67" t="s">
        <v>5</v>
      </c>
      <c r="F127" s="69">
        <v>42067</v>
      </c>
      <c r="G127" s="67" t="s">
        <v>423</v>
      </c>
      <c r="H127" s="68">
        <v>11475</v>
      </c>
      <c r="I127" s="68">
        <v>35492.18</v>
      </c>
      <c r="J127" s="67" t="s">
        <v>997</v>
      </c>
      <c r="K127" s="67" t="s">
        <v>421</v>
      </c>
      <c r="L127" s="69">
        <v>42081</v>
      </c>
      <c r="M127" s="69">
        <v>42099</v>
      </c>
      <c r="N127" s="69">
        <v>42103</v>
      </c>
      <c r="O127" s="67">
        <v>4</v>
      </c>
      <c r="P127" s="70">
        <v>22600</v>
      </c>
      <c r="Q127" s="79" t="s">
        <v>420</v>
      </c>
    </row>
    <row r="128" spans="1:17" ht="51" x14ac:dyDescent="0.25">
      <c r="A128" s="67" t="s">
        <v>375</v>
      </c>
      <c r="B128" s="67" t="s">
        <v>1005</v>
      </c>
      <c r="C128" s="67" t="s">
        <v>178</v>
      </c>
      <c r="D128" s="67" t="s">
        <v>9</v>
      </c>
      <c r="E128" s="67" t="s">
        <v>5</v>
      </c>
      <c r="F128" s="69">
        <v>41976</v>
      </c>
      <c r="G128" s="67" t="s">
        <v>423</v>
      </c>
      <c r="H128" s="68">
        <v>7915</v>
      </c>
      <c r="I128" s="68">
        <v>22716.05</v>
      </c>
      <c r="J128" s="67" t="s">
        <v>998</v>
      </c>
      <c r="K128" s="67" t="s">
        <v>421</v>
      </c>
      <c r="L128" s="69">
        <v>41982</v>
      </c>
      <c r="M128" s="69">
        <v>42036</v>
      </c>
      <c r="N128" s="69">
        <v>42037</v>
      </c>
      <c r="O128" s="67">
        <v>1</v>
      </c>
      <c r="P128" s="70">
        <v>26000</v>
      </c>
      <c r="Q128" s="79" t="s">
        <v>420</v>
      </c>
    </row>
    <row r="129" spans="1:17" ht="51" x14ac:dyDescent="0.25">
      <c r="A129" s="67" t="s">
        <v>253</v>
      </c>
      <c r="B129" s="67" t="s">
        <v>1005</v>
      </c>
      <c r="C129" s="67" t="s">
        <v>32</v>
      </c>
      <c r="D129" s="67" t="s">
        <v>14</v>
      </c>
      <c r="E129" s="67" t="s">
        <v>5</v>
      </c>
      <c r="F129" s="69">
        <v>42026</v>
      </c>
      <c r="G129" s="67" t="s">
        <v>423</v>
      </c>
      <c r="H129" s="68">
        <v>200106.58</v>
      </c>
      <c r="I129" s="68">
        <v>608444.06999999995</v>
      </c>
      <c r="J129" s="67" t="s">
        <v>428</v>
      </c>
      <c r="K129" s="67" t="s">
        <v>427</v>
      </c>
      <c r="L129" s="69">
        <v>42041</v>
      </c>
      <c r="M129" s="69">
        <v>42108</v>
      </c>
      <c r="N129" s="69">
        <v>42110</v>
      </c>
      <c r="O129" s="67">
        <v>2</v>
      </c>
      <c r="P129" s="70">
        <v>671000</v>
      </c>
      <c r="Q129" s="79" t="s">
        <v>420</v>
      </c>
    </row>
    <row r="130" spans="1:17" ht="63.75" x14ac:dyDescent="0.25">
      <c r="A130" s="67" t="s">
        <v>390</v>
      </c>
      <c r="B130" s="67" t="s">
        <v>1005</v>
      </c>
      <c r="C130" s="67" t="s">
        <v>389</v>
      </c>
      <c r="D130" s="67" t="s">
        <v>9</v>
      </c>
      <c r="E130" s="67" t="s">
        <v>4</v>
      </c>
      <c r="F130" s="69">
        <v>42093</v>
      </c>
      <c r="G130" s="67" t="s">
        <v>423</v>
      </c>
      <c r="H130" s="68">
        <v>44410</v>
      </c>
      <c r="I130" s="68">
        <v>1397582.7</v>
      </c>
      <c r="J130" s="67" t="s">
        <v>999</v>
      </c>
      <c r="K130" s="67" t="s">
        <v>427</v>
      </c>
      <c r="L130" s="69">
        <v>42108</v>
      </c>
      <c r="M130" s="69">
        <v>42149</v>
      </c>
      <c r="N130" s="69">
        <v>42150</v>
      </c>
      <c r="O130" s="67">
        <v>1</v>
      </c>
      <c r="P130" s="70">
        <v>92500</v>
      </c>
      <c r="Q130" s="79" t="s">
        <v>420</v>
      </c>
    </row>
    <row r="131" spans="1:17" ht="38.25" x14ac:dyDescent="0.25">
      <c r="A131" s="67" t="s">
        <v>426</v>
      </c>
      <c r="B131" s="78" t="s">
        <v>1006</v>
      </c>
      <c r="C131" s="67" t="s">
        <v>425</v>
      </c>
      <c r="D131" s="67" t="s">
        <v>424</v>
      </c>
      <c r="E131" s="67" t="s">
        <v>4</v>
      </c>
      <c r="F131" s="69">
        <v>41928</v>
      </c>
      <c r="G131" s="67" t="s">
        <v>423</v>
      </c>
      <c r="H131" s="68">
        <v>700</v>
      </c>
      <c r="I131" s="68">
        <v>1760.5</v>
      </c>
      <c r="J131" s="67" t="s">
        <v>422</v>
      </c>
      <c r="K131" s="67" t="s">
        <v>421</v>
      </c>
      <c r="L131" s="69">
        <v>41956</v>
      </c>
      <c r="M131" s="69">
        <v>42003</v>
      </c>
      <c r="N131" s="69">
        <v>42012</v>
      </c>
      <c r="O131" s="67">
        <v>9</v>
      </c>
      <c r="P131" s="70">
        <v>2000</v>
      </c>
      <c r="Q131" s="79" t="s">
        <v>420</v>
      </c>
    </row>
    <row r="132" spans="1:17" x14ac:dyDescent="0.25">
      <c r="A132" s="74" t="s">
        <v>18</v>
      </c>
      <c r="B132" s="74">
        <v>130</v>
      </c>
      <c r="C132" s="99"/>
      <c r="D132" s="99"/>
      <c r="E132" s="99"/>
      <c r="F132" s="99"/>
      <c r="G132" s="99"/>
      <c r="H132" s="88"/>
      <c r="I132" s="88">
        <f>SUM(I2:I131)</f>
        <v>21522673.052999996</v>
      </c>
      <c r="J132" s="100"/>
      <c r="K132" s="100"/>
      <c r="L132" s="100"/>
      <c r="M132" s="100"/>
      <c r="N132" s="100"/>
      <c r="O132" s="100"/>
      <c r="P132" s="101"/>
      <c r="Q132" s="100"/>
    </row>
    <row r="133" spans="1:17" ht="89.25" x14ac:dyDescent="0.25">
      <c r="A133" s="85" t="s">
        <v>951</v>
      </c>
    </row>
  </sheetData>
  <autoFilter ref="A1:Q133"/>
  <pageMargins left="0.11811023622047245" right="0.11811023622047245" top="0.19685039370078741" bottom="0.19685039370078741" header="0.11811023622047245" footer="0.11811023622047245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A25" workbookViewId="0">
      <selection activeCell="C73" sqref="C73"/>
    </sheetView>
  </sheetViews>
  <sheetFormatPr defaultRowHeight="15" x14ac:dyDescent="0.25"/>
  <cols>
    <col min="1" max="1" width="21.28515625" style="1" customWidth="1"/>
    <col min="2" max="2" width="13.85546875" style="1" bestFit="1" customWidth="1"/>
    <col min="3" max="3" width="28" style="1" bestFit="1" customWidth="1"/>
    <col min="4" max="4" width="13.85546875" style="1" customWidth="1"/>
    <col min="5" max="5" width="10.7109375" style="1" bestFit="1" customWidth="1"/>
    <col min="6" max="6" width="11.85546875" style="1" bestFit="1" customWidth="1"/>
    <col min="7" max="7" width="14.85546875" style="29" customWidth="1"/>
    <col min="8" max="8" width="8.5703125" style="29" bestFit="1" customWidth="1"/>
    <col min="9" max="9" width="11.7109375" style="29" bestFit="1" customWidth="1"/>
    <col min="10" max="10" width="36.5703125" style="1" bestFit="1" customWidth="1"/>
    <col min="11" max="11" width="10.7109375" style="1" bestFit="1" customWidth="1"/>
    <col min="12" max="12" width="16.85546875" style="1" customWidth="1"/>
    <col min="13" max="13" width="7.5703125" style="1" bestFit="1" customWidth="1"/>
    <col min="14" max="14" width="10.85546875" style="1" bestFit="1" customWidth="1"/>
    <col min="15" max="15" width="14" style="1" customWidth="1"/>
    <col min="16" max="16384" width="9.140625" style="1"/>
  </cols>
  <sheetData>
    <row r="1" spans="1:15" s="12" customFormat="1" ht="30" x14ac:dyDescent="0.25">
      <c r="A1" s="89" t="s">
        <v>419</v>
      </c>
      <c r="B1" s="89" t="s">
        <v>418</v>
      </c>
      <c r="C1" s="89" t="s">
        <v>602</v>
      </c>
      <c r="D1" s="89" t="s">
        <v>670</v>
      </c>
      <c r="E1" s="89" t="s">
        <v>598</v>
      </c>
      <c r="F1" s="89" t="s">
        <v>597</v>
      </c>
      <c r="G1" s="91" t="s">
        <v>596</v>
      </c>
      <c r="H1" s="91" t="s">
        <v>414</v>
      </c>
      <c r="I1" s="91" t="s">
        <v>595</v>
      </c>
      <c r="J1" s="89" t="s">
        <v>594</v>
      </c>
      <c r="K1" s="89" t="s">
        <v>592</v>
      </c>
      <c r="L1" s="89" t="s">
        <v>591</v>
      </c>
      <c r="M1" s="89" t="s">
        <v>588</v>
      </c>
      <c r="N1" s="89" t="s">
        <v>673</v>
      </c>
      <c r="O1" s="89" t="s">
        <v>589</v>
      </c>
    </row>
    <row r="2" spans="1:15" x14ac:dyDescent="0.25">
      <c r="A2" s="14" t="s">
        <v>669</v>
      </c>
      <c r="B2" s="14" t="s">
        <v>24</v>
      </c>
      <c r="C2" s="14" t="s">
        <v>672</v>
      </c>
      <c r="D2" s="14" t="s">
        <v>671</v>
      </c>
      <c r="E2" s="16">
        <v>42290</v>
      </c>
      <c r="F2" s="14" t="s">
        <v>603</v>
      </c>
      <c r="G2" s="46">
        <v>12</v>
      </c>
      <c r="H2" s="46">
        <v>3.9</v>
      </c>
      <c r="I2" s="46">
        <f>G2*H2</f>
        <v>46.8</v>
      </c>
      <c r="J2" s="14" t="s">
        <v>668</v>
      </c>
      <c r="K2" s="16">
        <v>42304</v>
      </c>
      <c r="L2" s="16">
        <v>42306</v>
      </c>
      <c r="M2" s="15">
        <v>12000</v>
      </c>
      <c r="N2" s="16">
        <v>42306</v>
      </c>
      <c r="O2" s="14">
        <v>2</v>
      </c>
    </row>
    <row r="3" spans="1:15" x14ac:dyDescent="0.25">
      <c r="A3" s="14" t="s">
        <v>667</v>
      </c>
      <c r="B3" s="14" t="s">
        <v>1007</v>
      </c>
      <c r="C3" s="14" t="s">
        <v>672</v>
      </c>
      <c r="D3" s="14" t="s">
        <v>671</v>
      </c>
      <c r="E3" s="16">
        <v>42068</v>
      </c>
      <c r="F3" s="14" t="s">
        <v>603</v>
      </c>
      <c r="G3" s="46">
        <v>11</v>
      </c>
      <c r="H3" s="46">
        <v>3.9</v>
      </c>
      <c r="I3" s="46">
        <f t="shared" ref="I3:I42" si="0">G3*H3</f>
        <v>42.9</v>
      </c>
      <c r="J3" s="14" t="s">
        <v>666</v>
      </c>
      <c r="K3" s="16">
        <v>42081</v>
      </c>
      <c r="L3" s="16">
        <v>42090</v>
      </c>
      <c r="M3" s="15">
        <v>1000</v>
      </c>
      <c r="N3" s="16">
        <v>42090</v>
      </c>
      <c r="O3" s="14">
        <v>9</v>
      </c>
    </row>
    <row r="4" spans="1:15" ht="30" x14ac:dyDescent="0.25">
      <c r="A4" s="14" t="s">
        <v>665</v>
      </c>
      <c r="B4" s="14" t="s">
        <v>1004</v>
      </c>
      <c r="C4" s="14" t="s">
        <v>672</v>
      </c>
      <c r="D4" s="14" t="s">
        <v>671</v>
      </c>
      <c r="E4" s="16">
        <v>42142</v>
      </c>
      <c r="F4" s="14" t="s">
        <v>603</v>
      </c>
      <c r="G4" s="46">
        <v>1440.76</v>
      </c>
      <c r="H4" s="46">
        <v>3.9</v>
      </c>
      <c r="I4" s="46">
        <f t="shared" si="0"/>
        <v>5618.9639999999999</v>
      </c>
      <c r="J4" s="14" t="s">
        <v>1008</v>
      </c>
      <c r="K4" s="16">
        <v>42213</v>
      </c>
      <c r="L4" s="16">
        <v>42221</v>
      </c>
      <c r="M4" s="15">
        <v>60000</v>
      </c>
      <c r="N4" s="16">
        <v>42221</v>
      </c>
      <c r="O4" s="14">
        <v>8</v>
      </c>
    </row>
    <row r="5" spans="1:15" x14ac:dyDescent="0.25">
      <c r="A5" s="14" t="s">
        <v>664</v>
      </c>
      <c r="B5" s="14" t="s">
        <v>1002</v>
      </c>
      <c r="C5" s="14" t="s">
        <v>672</v>
      </c>
      <c r="D5" s="14" t="s">
        <v>671</v>
      </c>
      <c r="E5" s="16">
        <v>42061</v>
      </c>
      <c r="F5" s="14" t="s">
        <v>603</v>
      </c>
      <c r="G5" s="46">
        <v>10</v>
      </c>
      <c r="H5" s="46">
        <v>3.9</v>
      </c>
      <c r="I5" s="46">
        <f t="shared" si="0"/>
        <v>39</v>
      </c>
      <c r="J5" s="14" t="s">
        <v>663</v>
      </c>
      <c r="K5" s="16">
        <v>42083</v>
      </c>
      <c r="L5" s="16">
        <v>42087</v>
      </c>
      <c r="M5" s="15">
        <v>1000</v>
      </c>
      <c r="N5" s="16">
        <v>42087</v>
      </c>
      <c r="O5" s="14">
        <v>4</v>
      </c>
    </row>
    <row r="6" spans="1:15" x14ac:dyDescent="0.25">
      <c r="A6" s="14" t="s">
        <v>662</v>
      </c>
      <c r="B6" s="14" t="s">
        <v>1002</v>
      </c>
      <c r="C6" s="14" t="s">
        <v>672</v>
      </c>
      <c r="D6" s="14" t="s">
        <v>671</v>
      </c>
      <c r="E6" s="16">
        <v>42062</v>
      </c>
      <c r="F6" s="14" t="s">
        <v>603</v>
      </c>
      <c r="G6" s="46">
        <v>18</v>
      </c>
      <c r="H6" s="46">
        <v>3.9</v>
      </c>
      <c r="I6" s="46">
        <f t="shared" si="0"/>
        <v>70.2</v>
      </c>
      <c r="J6" s="14" t="s">
        <v>661</v>
      </c>
      <c r="K6" s="16">
        <v>42111</v>
      </c>
      <c r="L6" s="16">
        <v>42115</v>
      </c>
      <c r="M6" s="15">
        <v>1000</v>
      </c>
      <c r="N6" s="16">
        <v>42115</v>
      </c>
      <c r="O6" s="14">
        <v>4</v>
      </c>
    </row>
    <row r="7" spans="1:15" x14ac:dyDescent="0.25">
      <c r="A7" s="14" t="s">
        <v>660</v>
      </c>
      <c r="B7" s="14" t="s">
        <v>1002</v>
      </c>
      <c r="C7" s="14" t="s">
        <v>672</v>
      </c>
      <c r="D7" s="14" t="s">
        <v>671</v>
      </c>
      <c r="E7" s="16">
        <v>42065</v>
      </c>
      <c r="F7" s="14" t="s">
        <v>603</v>
      </c>
      <c r="G7" s="46">
        <v>4</v>
      </c>
      <c r="H7" s="46">
        <v>3.9</v>
      </c>
      <c r="I7" s="46">
        <f t="shared" si="0"/>
        <v>15.6</v>
      </c>
      <c r="J7" s="14" t="s">
        <v>1009</v>
      </c>
      <c r="K7" s="16">
        <v>42074</v>
      </c>
      <c r="L7" s="16">
        <v>42076</v>
      </c>
      <c r="M7" s="15">
        <v>16000</v>
      </c>
      <c r="N7" s="16">
        <v>42076</v>
      </c>
      <c r="O7" s="14">
        <v>2</v>
      </c>
    </row>
    <row r="8" spans="1:15" ht="45" x14ac:dyDescent="0.25">
      <c r="A8" s="14" t="s">
        <v>659</v>
      </c>
      <c r="B8" s="14" t="s">
        <v>1002</v>
      </c>
      <c r="C8" s="14" t="s">
        <v>672</v>
      </c>
      <c r="D8" s="14" t="s">
        <v>671</v>
      </c>
      <c r="E8" s="16">
        <v>42262</v>
      </c>
      <c r="F8" s="14" t="s">
        <v>603</v>
      </c>
      <c r="G8" s="46">
        <v>10</v>
      </c>
      <c r="H8" s="46">
        <v>3.9</v>
      </c>
      <c r="I8" s="46">
        <f t="shared" si="0"/>
        <v>39</v>
      </c>
      <c r="J8" s="14" t="s">
        <v>1010</v>
      </c>
      <c r="K8" s="16">
        <v>42306</v>
      </c>
      <c r="L8" s="16">
        <v>42312</v>
      </c>
      <c r="M8" s="14">
        <v>0.77</v>
      </c>
      <c r="N8" s="16">
        <v>42312</v>
      </c>
      <c r="O8" s="14">
        <v>6</v>
      </c>
    </row>
    <row r="9" spans="1:15" ht="30" x14ac:dyDescent="0.25">
      <c r="A9" s="14" t="s">
        <v>658</v>
      </c>
      <c r="B9" s="14" t="s">
        <v>1003</v>
      </c>
      <c r="C9" s="14" t="s">
        <v>672</v>
      </c>
      <c r="D9" s="14" t="s">
        <v>671</v>
      </c>
      <c r="E9" s="16">
        <v>42079</v>
      </c>
      <c r="F9" s="14" t="s">
        <v>603</v>
      </c>
      <c r="G9" s="46">
        <v>29</v>
      </c>
      <c r="H9" s="46">
        <v>3.9</v>
      </c>
      <c r="I9" s="46">
        <f t="shared" si="0"/>
        <v>113.1</v>
      </c>
      <c r="J9" s="14" t="s">
        <v>1011</v>
      </c>
      <c r="K9" s="16">
        <v>42088</v>
      </c>
      <c r="L9" s="16">
        <v>42096</v>
      </c>
      <c r="M9" s="15">
        <v>1000</v>
      </c>
      <c r="N9" s="16">
        <v>42096</v>
      </c>
      <c r="O9" s="14">
        <v>8</v>
      </c>
    </row>
    <row r="10" spans="1:15" x14ac:dyDescent="0.25">
      <c r="A10" s="14" t="s">
        <v>657</v>
      </c>
      <c r="B10" s="14" t="s">
        <v>174</v>
      </c>
      <c r="C10" s="14" t="s">
        <v>672</v>
      </c>
      <c r="D10" s="14" t="s">
        <v>671</v>
      </c>
      <c r="E10" s="16">
        <v>42025</v>
      </c>
      <c r="F10" s="14" t="s">
        <v>603</v>
      </c>
      <c r="G10" s="46">
        <v>2</v>
      </c>
      <c r="H10" s="46">
        <v>3.9</v>
      </c>
      <c r="I10" s="46">
        <f t="shared" si="0"/>
        <v>7.8</v>
      </c>
      <c r="J10" s="14" t="s">
        <v>656</v>
      </c>
      <c r="K10" s="16">
        <v>42046</v>
      </c>
      <c r="L10" s="16">
        <v>42075</v>
      </c>
      <c r="M10" s="14">
        <v>0.33200000000000002</v>
      </c>
      <c r="N10" s="16">
        <v>42075</v>
      </c>
      <c r="O10" s="14">
        <v>29</v>
      </c>
    </row>
    <row r="11" spans="1:15" x14ac:dyDescent="0.25">
      <c r="A11" s="14" t="s">
        <v>655</v>
      </c>
      <c r="B11" s="14" t="s">
        <v>174</v>
      </c>
      <c r="C11" s="14" t="s">
        <v>672</v>
      </c>
      <c r="D11" s="14" t="s">
        <v>671</v>
      </c>
      <c r="E11" s="16">
        <v>42025</v>
      </c>
      <c r="F11" s="14" t="s">
        <v>603</v>
      </c>
      <c r="G11" s="46">
        <v>2</v>
      </c>
      <c r="H11" s="46">
        <v>3.9</v>
      </c>
      <c r="I11" s="46">
        <f t="shared" si="0"/>
        <v>7.8</v>
      </c>
      <c r="J11" s="14" t="s">
        <v>654</v>
      </c>
      <c r="K11" s="16">
        <v>42042</v>
      </c>
      <c r="L11" s="16">
        <v>42047</v>
      </c>
      <c r="M11" s="14">
        <v>0.33200000000000002</v>
      </c>
      <c r="N11" s="16">
        <v>42047</v>
      </c>
      <c r="O11" s="14">
        <v>5</v>
      </c>
    </row>
    <row r="12" spans="1:15" x14ac:dyDescent="0.25">
      <c r="A12" s="14" t="s">
        <v>653</v>
      </c>
      <c r="B12" s="14" t="s">
        <v>174</v>
      </c>
      <c r="C12" s="14" t="s">
        <v>672</v>
      </c>
      <c r="D12" s="14" t="s">
        <v>671</v>
      </c>
      <c r="E12" s="16">
        <v>42178</v>
      </c>
      <c r="F12" s="14" t="s">
        <v>603</v>
      </c>
      <c r="G12" s="46">
        <v>27</v>
      </c>
      <c r="H12" s="46">
        <v>3.9</v>
      </c>
      <c r="I12" s="46">
        <f t="shared" si="0"/>
        <v>105.3</v>
      </c>
      <c r="J12" s="14" t="s">
        <v>652</v>
      </c>
      <c r="K12" s="16">
        <v>42199</v>
      </c>
      <c r="L12" s="16">
        <v>42208</v>
      </c>
      <c r="M12" s="14">
        <v>0.7</v>
      </c>
      <c r="N12" s="16">
        <v>42208</v>
      </c>
      <c r="O12" s="14">
        <v>9</v>
      </c>
    </row>
    <row r="13" spans="1:15" ht="30" x14ac:dyDescent="0.25">
      <c r="A13" s="14" t="s">
        <v>651</v>
      </c>
      <c r="B13" s="14" t="s">
        <v>24</v>
      </c>
      <c r="C13" s="14" t="s">
        <v>672</v>
      </c>
      <c r="D13" s="14" t="s">
        <v>671</v>
      </c>
      <c r="E13" s="16">
        <v>42333</v>
      </c>
      <c r="F13" s="14" t="s">
        <v>603</v>
      </c>
      <c r="G13" s="46">
        <v>0.33</v>
      </c>
      <c r="H13" s="46">
        <v>3.9</v>
      </c>
      <c r="I13" s="46">
        <f t="shared" si="0"/>
        <v>1.2869999999999999</v>
      </c>
      <c r="J13" s="14" t="s">
        <v>650</v>
      </c>
      <c r="K13" s="16">
        <v>42345</v>
      </c>
      <c r="L13" s="16">
        <v>42348</v>
      </c>
      <c r="M13" s="15">
        <v>16000</v>
      </c>
      <c r="N13" s="16">
        <v>42348</v>
      </c>
      <c r="O13" s="14">
        <v>3</v>
      </c>
    </row>
    <row r="14" spans="1:15" ht="30" x14ac:dyDescent="0.25">
      <c r="A14" s="14" t="s">
        <v>649</v>
      </c>
      <c r="B14" s="14" t="s">
        <v>24</v>
      </c>
      <c r="C14" s="14" t="s">
        <v>672</v>
      </c>
      <c r="D14" s="14" t="s">
        <v>671</v>
      </c>
      <c r="E14" s="16">
        <v>41988</v>
      </c>
      <c r="F14" s="14" t="s">
        <v>603</v>
      </c>
      <c r="G14" s="46">
        <v>480</v>
      </c>
      <c r="H14" s="46">
        <v>3.9</v>
      </c>
      <c r="I14" s="46">
        <f t="shared" si="0"/>
        <v>1872</v>
      </c>
      <c r="J14" s="14" t="s">
        <v>1012</v>
      </c>
      <c r="K14" s="16">
        <v>42032</v>
      </c>
      <c r="L14" s="16">
        <v>42037</v>
      </c>
      <c r="M14" s="15">
        <v>8000</v>
      </c>
      <c r="N14" s="16">
        <v>42037</v>
      </c>
      <c r="O14" s="14">
        <v>5</v>
      </c>
    </row>
    <row r="15" spans="1:15" ht="30" x14ac:dyDescent="0.25">
      <c r="A15" s="14" t="s">
        <v>648</v>
      </c>
      <c r="B15" s="14" t="s">
        <v>24</v>
      </c>
      <c r="C15" s="14" t="s">
        <v>672</v>
      </c>
      <c r="D15" s="14" t="s">
        <v>671</v>
      </c>
      <c r="E15" s="16">
        <v>41996</v>
      </c>
      <c r="F15" s="14" t="s">
        <v>603</v>
      </c>
      <c r="G15" s="46">
        <v>49</v>
      </c>
      <c r="H15" s="46">
        <v>3.9</v>
      </c>
      <c r="I15" s="46">
        <f t="shared" si="0"/>
        <v>191.1</v>
      </c>
      <c r="J15" s="14" t="s">
        <v>647</v>
      </c>
      <c r="K15" s="16">
        <v>42018</v>
      </c>
      <c r="L15" s="16">
        <v>42023</v>
      </c>
      <c r="M15" s="15">
        <v>22000</v>
      </c>
      <c r="N15" s="16">
        <v>42023</v>
      </c>
      <c r="O15" s="14">
        <v>5</v>
      </c>
    </row>
    <row r="16" spans="1:15" ht="30" x14ac:dyDescent="0.25">
      <c r="A16" s="14" t="s">
        <v>646</v>
      </c>
      <c r="B16" s="14" t="s">
        <v>24</v>
      </c>
      <c r="C16" s="14" t="s">
        <v>672</v>
      </c>
      <c r="D16" s="14" t="s">
        <v>671</v>
      </c>
      <c r="E16" s="16">
        <v>42011</v>
      </c>
      <c r="F16" s="14" t="s">
        <v>603</v>
      </c>
      <c r="G16" s="46">
        <v>29.84</v>
      </c>
      <c r="H16" s="46">
        <v>3.9</v>
      </c>
      <c r="I16" s="46">
        <f t="shared" si="0"/>
        <v>116.37599999999999</v>
      </c>
      <c r="J16" s="14" t="s">
        <v>645</v>
      </c>
      <c r="K16" s="16">
        <v>42059</v>
      </c>
      <c r="L16" s="16">
        <v>42061</v>
      </c>
      <c r="M16" s="15">
        <v>16000</v>
      </c>
      <c r="N16" s="16">
        <v>42061</v>
      </c>
      <c r="O16" s="14">
        <v>2</v>
      </c>
    </row>
    <row r="17" spans="1:15" ht="30" x14ac:dyDescent="0.25">
      <c r="A17" s="14" t="s">
        <v>644</v>
      </c>
      <c r="B17" s="14" t="s">
        <v>24</v>
      </c>
      <c r="C17" s="14" t="s">
        <v>672</v>
      </c>
      <c r="D17" s="14" t="s">
        <v>671</v>
      </c>
      <c r="E17" s="16">
        <v>42037</v>
      </c>
      <c r="F17" s="14" t="s">
        <v>603</v>
      </c>
      <c r="G17" s="46">
        <v>200</v>
      </c>
      <c r="H17" s="46">
        <v>3.9</v>
      </c>
      <c r="I17" s="46">
        <f t="shared" si="0"/>
        <v>780</v>
      </c>
      <c r="J17" s="14" t="s">
        <v>1013</v>
      </c>
      <c r="K17" s="16">
        <v>42318</v>
      </c>
      <c r="L17" s="16">
        <v>42320</v>
      </c>
      <c r="M17" s="15">
        <v>22000</v>
      </c>
      <c r="N17" s="16">
        <v>42320</v>
      </c>
      <c r="O17" s="14">
        <v>2</v>
      </c>
    </row>
    <row r="18" spans="1:15" ht="45" x14ac:dyDescent="0.25">
      <c r="A18" s="14" t="s">
        <v>643</v>
      </c>
      <c r="B18" s="14" t="s">
        <v>24</v>
      </c>
      <c r="C18" s="14" t="s">
        <v>672</v>
      </c>
      <c r="D18" s="14" t="s">
        <v>671</v>
      </c>
      <c r="E18" s="16">
        <v>42041</v>
      </c>
      <c r="F18" s="14" t="s">
        <v>603</v>
      </c>
      <c r="G18" s="46">
        <v>6</v>
      </c>
      <c r="H18" s="46">
        <v>3.9</v>
      </c>
      <c r="I18" s="46">
        <f t="shared" si="0"/>
        <v>23.4</v>
      </c>
      <c r="J18" s="14" t="s">
        <v>1014</v>
      </c>
      <c r="K18" s="16">
        <v>42067</v>
      </c>
      <c r="L18" s="16">
        <v>42073</v>
      </c>
      <c r="M18" s="15">
        <v>1000</v>
      </c>
      <c r="N18" s="16">
        <v>42073</v>
      </c>
      <c r="O18" s="14">
        <v>6</v>
      </c>
    </row>
    <row r="19" spans="1:15" ht="30" x14ac:dyDescent="0.25">
      <c r="A19" s="14" t="s">
        <v>642</v>
      </c>
      <c r="B19" s="14" t="s">
        <v>24</v>
      </c>
      <c r="C19" s="14" t="s">
        <v>672</v>
      </c>
      <c r="D19" s="14" t="s">
        <v>671</v>
      </c>
      <c r="E19" s="16">
        <v>42059</v>
      </c>
      <c r="F19" s="14" t="s">
        <v>603</v>
      </c>
      <c r="G19" s="46">
        <v>270</v>
      </c>
      <c r="H19" s="46">
        <v>3.9</v>
      </c>
      <c r="I19" s="46">
        <f t="shared" si="0"/>
        <v>1053</v>
      </c>
      <c r="J19" s="14" t="s">
        <v>641</v>
      </c>
      <c r="K19" s="16">
        <v>42083</v>
      </c>
      <c r="L19" s="16">
        <v>42108</v>
      </c>
      <c r="M19" s="15">
        <v>1000</v>
      </c>
      <c r="N19" s="16">
        <v>42108</v>
      </c>
      <c r="O19" s="14">
        <v>25</v>
      </c>
    </row>
    <row r="20" spans="1:15" x14ac:dyDescent="0.25">
      <c r="A20" s="14" t="s">
        <v>639</v>
      </c>
      <c r="B20" s="14" t="s">
        <v>24</v>
      </c>
      <c r="C20" s="14" t="s">
        <v>672</v>
      </c>
      <c r="D20" s="14" t="s">
        <v>671</v>
      </c>
      <c r="E20" s="16">
        <v>42074</v>
      </c>
      <c r="F20" s="14" t="s">
        <v>603</v>
      </c>
      <c r="G20" s="46">
        <v>80</v>
      </c>
      <c r="H20" s="46">
        <v>3.9</v>
      </c>
      <c r="I20" s="46">
        <f t="shared" si="0"/>
        <v>312</v>
      </c>
      <c r="J20" s="14" t="s">
        <v>640</v>
      </c>
      <c r="K20" s="16">
        <v>42094</v>
      </c>
      <c r="L20" s="16">
        <v>42096</v>
      </c>
      <c r="M20" s="15">
        <v>21000</v>
      </c>
      <c r="N20" s="16">
        <v>42096</v>
      </c>
      <c r="O20" s="14">
        <v>2</v>
      </c>
    </row>
    <row r="21" spans="1:15" ht="30" x14ac:dyDescent="0.25">
      <c r="A21" s="14" t="s">
        <v>639</v>
      </c>
      <c r="B21" s="14" t="s">
        <v>24</v>
      </c>
      <c r="C21" s="14" t="s">
        <v>672</v>
      </c>
      <c r="D21" s="14" t="s">
        <v>671</v>
      </c>
      <c r="E21" s="16">
        <v>42177</v>
      </c>
      <c r="F21" s="14"/>
      <c r="G21" s="46">
        <v>1135.0899999999999</v>
      </c>
      <c r="H21" s="46">
        <v>3.9</v>
      </c>
      <c r="I21" s="46">
        <f t="shared" si="0"/>
        <v>4426.8509999999997</v>
      </c>
      <c r="J21" s="14" t="s">
        <v>638</v>
      </c>
      <c r="K21" s="14" t="s">
        <v>19</v>
      </c>
      <c r="L21" s="14"/>
      <c r="M21" s="15">
        <v>72000</v>
      </c>
      <c r="N21" s="14">
        <v>5</v>
      </c>
      <c r="O21" s="14"/>
    </row>
    <row r="22" spans="1:15" x14ac:dyDescent="0.25">
      <c r="A22" s="14" t="s">
        <v>637</v>
      </c>
      <c r="B22" s="14" t="s">
        <v>24</v>
      </c>
      <c r="C22" s="14" t="s">
        <v>672</v>
      </c>
      <c r="D22" s="14" t="s">
        <v>671</v>
      </c>
      <c r="E22" s="16">
        <v>42080</v>
      </c>
      <c r="F22" s="14" t="s">
        <v>603</v>
      </c>
      <c r="G22" s="46">
        <v>68</v>
      </c>
      <c r="H22" s="46">
        <v>3.9</v>
      </c>
      <c r="I22" s="46">
        <f t="shared" si="0"/>
        <v>265.2</v>
      </c>
      <c r="J22" s="14" t="s">
        <v>636</v>
      </c>
      <c r="K22" s="16">
        <v>42088</v>
      </c>
      <c r="L22" s="16">
        <v>42090</v>
      </c>
      <c r="M22" s="15">
        <v>9000</v>
      </c>
      <c r="N22" s="16">
        <v>42090</v>
      </c>
      <c r="O22" s="14">
        <v>2</v>
      </c>
    </row>
    <row r="23" spans="1:15" ht="30" x14ac:dyDescent="0.25">
      <c r="A23" s="14" t="s">
        <v>635</v>
      </c>
      <c r="B23" s="14" t="s">
        <v>24</v>
      </c>
      <c r="C23" s="14" t="s">
        <v>672</v>
      </c>
      <c r="D23" s="14" t="s">
        <v>671</v>
      </c>
      <c r="E23" s="16">
        <v>42089</v>
      </c>
      <c r="F23" s="14" t="s">
        <v>603</v>
      </c>
      <c r="G23" s="46">
        <v>93</v>
      </c>
      <c r="H23" s="46">
        <v>3.9</v>
      </c>
      <c r="I23" s="46">
        <f t="shared" si="0"/>
        <v>362.7</v>
      </c>
      <c r="J23" s="14" t="s">
        <v>634</v>
      </c>
      <c r="K23" s="16">
        <v>42104</v>
      </c>
      <c r="L23" s="16">
        <v>42107</v>
      </c>
      <c r="M23" s="15">
        <v>1000</v>
      </c>
      <c r="N23" s="16">
        <v>42107</v>
      </c>
      <c r="O23" s="14">
        <v>3</v>
      </c>
    </row>
    <row r="24" spans="1:15" ht="30" x14ac:dyDescent="0.25">
      <c r="A24" s="14" t="s">
        <v>633</v>
      </c>
      <c r="B24" s="14" t="s">
        <v>24</v>
      </c>
      <c r="C24" s="14" t="s">
        <v>672</v>
      </c>
      <c r="D24" s="14" t="s">
        <v>671</v>
      </c>
      <c r="E24" s="16">
        <v>42094</v>
      </c>
      <c r="F24" s="14" t="s">
        <v>603</v>
      </c>
      <c r="G24" s="46">
        <v>4</v>
      </c>
      <c r="H24" s="46">
        <v>3.9</v>
      </c>
      <c r="I24" s="46">
        <f t="shared" si="0"/>
        <v>15.6</v>
      </c>
      <c r="J24" s="14" t="s">
        <v>1015</v>
      </c>
      <c r="K24" s="16">
        <v>42108</v>
      </c>
      <c r="L24" s="16">
        <v>42111</v>
      </c>
      <c r="M24" s="15">
        <v>16000</v>
      </c>
      <c r="N24" s="16">
        <v>42111</v>
      </c>
      <c r="O24" s="14">
        <v>3</v>
      </c>
    </row>
    <row r="25" spans="1:15" ht="30" x14ac:dyDescent="0.25">
      <c r="A25" s="14" t="s">
        <v>632</v>
      </c>
      <c r="B25" s="14" t="s">
        <v>24</v>
      </c>
      <c r="C25" s="14" t="s">
        <v>672</v>
      </c>
      <c r="D25" s="14" t="s">
        <v>671</v>
      </c>
      <c r="E25" s="16">
        <v>42096</v>
      </c>
      <c r="F25" s="14" t="s">
        <v>603</v>
      </c>
      <c r="G25" s="46">
        <v>22</v>
      </c>
      <c r="H25" s="46">
        <v>3.9</v>
      </c>
      <c r="I25" s="46">
        <f t="shared" si="0"/>
        <v>85.8</v>
      </c>
      <c r="J25" s="14" t="s">
        <v>1016</v>
      </c>
      <c r="K25" s="16">
        <v>42107</v>
      </c>
      <c r="L25" s="16">
        <v>42110</v>
      </c>
      <c r="M25" s="15">
        <v>21000</v>
      </c>
      <c r="N25" s="16">
        <v>42110</v>
      </c>
      <c r="O25" s="14">
        <v>3</v>
      </c>
    </row>
    <row r="26" spans="1:15" ht="30" x14ac:dyDescent="0.25">
      <c r="A26" s="14" t="s">
        <v>631</v>
      </c>
      <c r="B26" s="14" t="s">
        <v>24</v>
      </c>
      <c r="C26" s="14" t="s">
        <v>672</v>
      </c>
      <c r="D26" s="14" t="s">
        <v>671</v>
      </c>
      <c r="E26" s="16">
        <v>42107</v>
      </c>
      <c r="F26" s="14" t="s">
        <v>603</v>
      </c>
      <c r="G26" s="46">
        <v>6</v>
      </c>
      <c r="H26" s="46">
        <v>3.9</v>
      </c>
      <c r="I26" s="46">
        <f t="shared" si="0"/>
        <v>23.4</v>
      </c>
      <c r="J26" s="14" t="s">
        <v>630</v>
      </c>
      <c r="K26" s="16">
        <v>42130</v>
      </c>
      <c r="L26" s="16">
        <v>42137</v>
      </c>
      <c r="M26" s="15">
        <v>16000</v>
      </c>
      <c r="N26" s="16">
        <v>42137</v>
      </c>
      <c r="O26" s="14">
        <v>7</v>
      </c>
    </row>
    <row r="27" spans="1:15" x14ac:dyDescent="0.25">
      <c r="A27" s="14" t="s">
        <v>629</v>
      </c>
      <c r="B27" s="14" t="s">
        <v>24</v>
      </c>
      <c r="C27" s="14" t="s">
        <v>672</v>
      </c>
      <c r="D27" s="14" t="s">
        <v>671</v>
      </c>
      <c r="E27" s="16">
        <v>42124</v>
      </c>
      <c r="F27" s="14" t="s">
        <v>603</v>
      </c>
      <c r="G27" s="46">
        <v>7</v>
      </c>
      <c r="H27" s="46">
        <v>3.9</v>
      </c>
      <c r="I27" s="46">
        <f t="shared" si="0"/>
        <v>27.3</v>
      </c>
      <c r="J27" s="14" t="s">
        <v>628</v>
      </c>
      <c r="K27" s="16">
        <v>42143</v>
      </c>
      <c r="L27" s="16">
        <v>42146</v>
      </c>
      <c r="M27" s="15">
        <v>1000</v>
      </c>
      <c r="N27" s="16">
        <v>42146</v>
      </c>
      <c r="O27" s="14">
        <v>3</v>
      </c>
    </row>
    <row r="28" spans="1:15" x14ac:dyDescent="0.25">
      <c r="A28" s="14" t="s">
        <v>627</v>
      </c>
      <c r="B28" s="14" t="s">
        <v>24</v>
      </c>
      <c r="C28" s="14" t="s">
        <v>672</v>
      </c>
      <c r="D28" s="14" t="s">
        <v>671</v>
      </c>
      <c r="E28" s="16">
        <v>42136</v>
      </c>
      <c r="F28" s="14" t="s">
        <v>603</v>
      </c>
      <c r="G28" s="46">
        <v>14</v>
      </c>
      <c r="H28" s="46">
        <v>3.9</v>
      </c>
      <c r="I28" s="46">
        <f t="shared" si="0"/>
        <v>54.6</v>
      </c>
      <c r="J28" s="14" t="s">
        <v>1017</v>
      </c>
      <c r="K28" s="16">
        <v>42163</v>
      </c>
      <c r="L28" s="16">
        <v>42166</v>
      </c>
      <c r="M28" s="15">
        <v>9000</v>
      </c>
      <c r="N28" s="16">
        <v>42166</v>
      </c>
      <c r="O28" s="14">
        <v>3</v>
      </c>
    </row>
    <row r="29" spans="1:15" ht="30" x14ac:dyDescent="0.25">
      <c r="A29" s="14" t="s">
        <v>626</v>
      </c>
      <c r="B29" s="14" t="s">
        <v>24</v>
      </c>
      <c r="C29" s="14" t="s">
        <v>672</v>
      </c>
      <c r="D29" s="14" t="s">
        <v>671</v>
      </c>
      <c r="E29" s="16">
        <v>42166</v>
      </c>
      <c r="F29" s="14" t="s">
        <v>603</v>
      </c>
      <c r="G29" s="46">
        <v>6</v>
      </c>
      <c r="H29" s="46">
        <v>3.9</v>
      </c>
      <c r="I29" s="46">
        <f t="shared" si="0"/>
        <v>23.4</v>
      </c>
      <c r="J29" s="14" t="s">
        <v>625</v>
      </c>
      <c r="K29" s="16">
        <v>42180</v>
      </c>
      <c r="L29" s="16">
        <v>42185</v>
      </c>
      <c r="M29" s="15">
        <v>1000</v>
      </c>
      <c r="N29" s="16">
        <v>42185</v>
      </c>
      <c r="O29" s="14">
        <v>5</v>
      </c>
    </row>
    <row r="30" spans="1:15" ht="45" x14ac:dyDescent="0.25">
      <c r="A30" s="14" t="s">
        <v>624</v>
      </c>
      <c r="B30" s="14" t="s">
        <v>24</v>
      </c>
      <c r="C30" s="14" t="s">
        <v>672</v>
      </c>
      <c r="D30" s="14" t="s">
        <v>671</v>
      </c>
      <c r="E30" s="16">
        <v>42193</v>
      </c>
      <c r="F30" s="14" t="s">
        <v>603</v>
      </c>
      <c r="G30" s="46">
        <v>15</v>
      </c>
      <c r="H30" s="46">
        <v>3.9</v>
      </c>
      <c r="I30" s="46">
        <f t="shared" si="0"/>
        <v>58.5</v>
      </c>
      <c r="J30" s="14" t="s">
        <v>1018</v>
      </c>
      <c r="K30" s="16">
        <v>42200</v>
      </c>
      <c r="L30" s="16">
        <v>42202</v>
      </c>
      <c r="M30" s="15">
        <v>9000</v>
      </c>
      <c r="N30" s="16">
        <v>42202</v>
      </c>
      <c r="O30" s="14">
        <v>2</v>
      </c>
    </row>
    <row r="31" spans="1:15" ht="30" x14ac:dyDescent="0.25">
      <c r="A31" s="14" t="s">
        <v>623</v>
      </c>
      <c r="B31" s="14" t="s">
        <v>24</v>
      </c>
      <c r="C31" s="14" t="s">
        <v>672</v>
      </c>
      <c r="D31" s="14" t="s">
        <v>671</v>
      </c>
      <c r="E31" s="16">
        <v>42200</v>
      </c>
      <c r="F31" s="14" t="s">
        <v>603</v>
      </c>
      <c r="G31" s="46">
        <v>10</v>
      </c>
      <c r="H31" s="46">
        <v>3.9</v>
      </c>
      <c r="I31" s="46">
        <f t="shared" si="0"/>
        <v>39</v>
      </c>
      <c r="J31" s="14" t="s">
        <v>622</v>
      </c>
      <c r="K31" s="16">
        <v>42214</v>
      </c>
      <c r="L31" s="16">
        <v>42220</v>
      </c>
      <c r="M31" s="15">
        <v>9000</v>
      </c>
      <c r="N31" s="16">
        <v>42220</v>
      </c>
      <c r="O31" s="14">
        <v>6</v>
      </c>
    </row>
    <row r="32" spans="1:15" ht="30" x14ac:dyDescent="0.25">
      <c r="A32" s="14" t="s">
        <v>621</v>
      </c>
      <c r="B32" s="14" t="s">
        <v>24</v>
      </c>
      <c r="C32" s="14" t="s">
        <v>672</v>
      </c>
      <c r="D32" s="14" t="s">
        <v>671</v>
      </c>
      <c r="E32" s="16">
        <v>42208</v>
      </c>
      <c r="F32" s="14" t="s">
        <v>603</v>
      </c>
      <c r="G32" s="46">
        <v>3</v>
      </c>
      <c r="H32" s="46">
        <v>3.9</v>
      </c>
      <c r="I32" s="46">
        <f t="shared" si="0"/>
        <v>11.7</v>
      </c>
      <c r="J32" s="14" t="s">
        <v>1019</v>
      </c>
      <c r="K32" s="16">
        <v>42242</v>
      </c>
      <c r="L32" s="16">
        <v>42244</v>
      </c>
      <c r="M32" s="15">
        <v>3009</v>
      </c>
      <c r="N32" s="16">
        <v>42244</v>
      </c>
      <c r="O32" s="14">
        <v>2</v>
      </c>
    </row>
    <row r="33" spans="1:15" x14ac:dyDescent="0.25">
      <c r="A33" s="14" t="s">
        <v>620</v>
      </c>
      <c r="B33" s="14" t="s">
        <v>24</v>
      </c>
      <c r="C33" s="14" t="s">
        <v>672</v>
      </c>
      <c r="D33" s="14" t="s">
        <v>671</v>
      </c>
      <c r="E33" s="16">
        <v>42236</v>
      </c>
      <c r="F33" s="14" t="s">
        <v>603</v>
      </c>
      <c r="G33" s="46">
        <v>1.6</v>
      </c>
      <c r="H33" s="46">
        <v>3.9</v>
      </c>
      <c r="I33" s="46">
        <f t="shared" si="0"/>
        <v>6.24</v>
      </c>
      <c r="J33" s="14" t="s">
        <v>619</v>
      </c>
      <c r="K33" s="16">
        <v>42255</v>
      </c>
      <c r="L33" s="16">
        <v>42258</v>
      </c>
      <c r="M33" s="14">
        <v>0.5</v>
      </c>
      <c r="N33" s="16">
        <v>42258</v>
      </c>
      <c r="O33" s="14">
        <v>3</v>
      </c>
    </row>
    <row r="34" spans="1:15" x14ac:dyDescent="0.25">
      <c r="A34" s="14" t="s">
        <v>618</v>
      </c>
      <c r="B34" s="14" t="s">
        <v>24</v>
      </c>
      <c r="C34" s="14" t="s">
        <v>672</v>
      </c>
      <c r="D34" s="14" t="s">
        <v>671</v>
      </c>
      <c r="E34" s="16">
        <v>42221</v>
      </c>
      <c r="F34" s="14" t="s">
        <v>603</v>
      </c>
      <c r="G34" s="46">
        <v>5.45</v>
      </c>
      <c r="H34" s="46">
        <v>3.9</v>
      </c>
      <c r="I34" s="46">
        <f t="shared" si="0"/>
        <v>21.254999999999999</v>
      </c>
      <c r="J34" s="14" t="s">
        <v>1020</v>
      </c>
      <c r="K34" s="16">
        <v>42242</v>
      </c>
      <c r="L34" s="16">
        <v>42244</v>
      </c>
      <c r="M34" s="14">
        <v>0.7</v>
      </c>
      <c r="N34" s="16">
        <v>42244</v>
      </c>
      <c r="O34" s="14">
        <v>2</v>
      </c>
    </row>
    <row r="35" spans="1:15" ht="30" x14ac:dyDescent="0.25">
      <c r="A35" s="14" t="s">
        <v>617</v>
      </c>
      <c r="B35" s="14" t="s">
        <v>24</v>
      </c>
      <c r="C35" s="14" t="s">
        <v>672</v>
      </c>
      <c r="D35" s="14" t="s">
        <v>671</v>
      </c>
      <c r="E35" s="16">
        <v>42233</v>
      </c>
      <c r="F35" s="14" t="s">
        <v>603</v>
      </c>
      <c r="G35" s="46">
        <v>15</v>
      </c>
      <c r="H35" s="46">
        <v>3.9</v>
      </c>
      <c r="I35" s="46">
        <f t="shared" si="0"/>
        <v>58.5</v>
      </c>
      <c r="J35" s="14" t="s">
        <v>616</v>
      </c>
      <c r="K35" s="16">
        <v>42258</v>
      </c>
      <c r="L35" s="16">
        <v>42262</v>
      </c>
      <c r="M35" s="15">
        <v>25000</v>
      </c>
      <c r="N35" s="16">
        <v>42262</v>
      </c>
      <c r="O35" s="14">
        <v>4</v>
      </c>
    </row>
    <row r="36" spans="1:15" x14ac:dyDescent="0.25">
      <c r="A36" s="14" t="s">
        <v>615</v>
      </c>
      <c r="B36" s="14" t="s">
        <v>24</v>
      </c>
      <c r="C36" s="14" t="s">
        <v>672</v>
      </c>
      <c r="D36" s="14" t="s">
        <v>671</v>
      </c>
      <c r="E36" s="16">
        <v>42235</v>
      </c>
      <c r="F36" s="14" t="s">
        <v>603</v>
      </c>
      <c r="G36" s="46">
        <v>10</v>
      </c>
      <c r="H36" s="46">
        <v>3.9</v>
      </c>
      <c r="I36" s="46">
        <f t="shared" si="0"/>
        <v>39</v>
      </c>
      <c r="J36" s="14" t="s">
        <v>614</v>
      </c>
      <c r="K36" s="16">
        <v>42278</v>
      </c>
      <c r="L36" s="16">
        <v>42283</v>
      </c>
      <c r="M36" s="15">
        <v>9000</v>
      </c>
      <c r="N36" s="16">
        <v>42283</v>
      </c>
      <c r="O36" s="14">
        <v>5</v>
      </c>
    </row>
    <row r="37" spans="1:15" x14ac:dyDescent="0.25">
      <c r="A37" s="14" t="s">
        <v>613</v>
      </c>
      <c r="B37" s="14" t="s">
        <v>24</v>
      </c>
      <c r="C37" s="14" t="s">
        <v>672</v>
      </c>
      <c r="D37" s="14" t="s">
        <v>671</v>
      </c>
      <c r="E37" s="16">
        <v>42240</v>
      </c>
      <c r="F37" s="14" t="s">
        <v>603</v>
      </c>
      <c r="G37" s="46">
        <v>0.37</v>
      </c>
      <c r="H37" s="46">
        <v>3.9</v>
      </c>
      <c r="I37" s="46">
        <f t="shared" si="0"/>
        <v>1.4430000000000001</v>
      </c>
      <c r="J37" s="14" t="s">
        <v>612</v>
      </c>
      <c r="K37" s="16">
        <v>42264</v>
      </c>
      <c r="L37" s="16">
        <v>42268</v>
      </c>
      <c r="M37" s="15">
        <v>20000</v>
      </c>
      <c r="N37" s="16">
        <v>42268</v>
      </c>
      <c r="O37" s="14">
        <v>4</v>
      </c>
    </row>
    <row r="38" spans="1:15" x14ac:dyDescent="0.25">
      <c r="A38" s="14" t="s">
        <v>611</v>
      </c>
      <c r="B38" s="14" t="s">
        <v>24</v>
      </c>
      <c r="C38" s="14" t="s">
        <v>672</v>
      </c>
      <c r="D38" s="14" t="s">
        <v>671</v>
      </c>
      <c r="E38" s="16">
        <v>42276</v>
      </c>
      <c r="F38" s="14" t="s">
        <v>603</v>
      </c>
      <c r="G38" s="46">
        <v>7.0000000000000007E-2</v>
      </c>
      <c r="H38" s="46">
        <v>3.9</v>
      </c>
      <c r="I38" s="46">
        <f t="shared" si="0"/>
        <v>0.27300000000000002</v>
      </c>
      <c r="J38" s="14" t="s">
        <v>610</v>
      </c>
      <c r="K38" s="16">
        <v>42304</v>
      </c>
      <c r="L38" s="16">
        <v>42307</v>
      </c>
      <c r="M38" s="15">
        <v>22000</v>
      </c>
      <c r="N38" s="16">
        <v>42307</v>
      </c>
      <c r="O38" s="14">
        <v>3</v>
      </c>
    </row>
    <row r="39" spans="1:15" x14ac:dyDescent="0.25">
      <c r="A39" s="14" t="s">
        <v>609</v>
      </c>
      <c r="B39" s="14" t="s">
        <v>24</v>
      </c>
      <c r="C39" s="14" t="s">
        <v>672</v>
      </c>
      <c r="D39" s="14" t="s">
        <v>671</v>
      </c>
      <c r="E39" s="16">
        <v>42282</v>
      </c>
      <c r="F39" s="14" t="s">
        <v>603</v>
      </c>
      <c r="G39" s="46">
        <v>0.04</v>
      </c>
      <c r="H39" s="46">
        <v>3.9</v>
      </c>
      <c r="I39" s="46">
        <f t="shared" si="0"/>
        <v>0.156</v>
      </c>
      <c r="J39" s="14" t="s">
        <v>608</v>
      </c>
      <c r="K39" s="16">
        <v>42296</v>
      </c>
      <c r="L39" s="16">
        <v>42298</v>
      </c>
      <c r="M39" s="15">
        <v>9000</v>
      </c>
      <c r="N39" s="16">
        <v>42298</v>
      </c>
      <c r="O39" s="14">
        <v>2</v>
      </c>
    </row>
    <row r="40" spans="1:15" x14ac:dyDescent="0.25">
      <c r="A40" s="14" t="s">
        <v>607</v>
      </c>
      <c r="B40" s="14" t="s">
        <v>24</v>
      </c>
      <c r="C40" s="14" t="s">
        <v>672</v>
      </c>
      <c r="D40" s="14" t="s">
        <v>671</v>
      </c>
      <c r="E40" s="16">
        <v>42349</v>
      </c>
      <c r="F40" s="14" t="s">
        <v>603</v>
      </c>
      <c r="G40" s="46">
        <v>34</v>
      </c>
      <c r="H40" s="46">
        <v>3.9</v>
      </c>
      <c r="I40" s="46">
        <f t="shared" si="0"/>
        <v>132.6</v>
      </c>
      <c r="J40" s="14" t="s">
        <v>606</v>
      </c>
      <c r="K40" s="16">
        <v>42356</v>
      </c>
      <c r="L40" s="16">
        <v>42361</v>
      </c>
      <c r="M40" s="15">
        <v>1000</v>
      </c>
      <c r="N40" s="16">
        <v>42361</v>
      </c>
      <c r="O40" s="14">
        <v>5</v>
      </c>
    </row>
    <row r="41" spans="1:15" ht="30" x14ac:dyDescent="0.25">
      <c r="A41" s="14" t="s">
        <v>605</v>
      </c>
      <c r="B41" s="14" t="s">
        <v>24</v>
      </c>
      <c r="C41" s="14" t="s">
        <v>672</v>
      </c>
      <c r="D41" s="14" t="s">
        <v>671</v>
      </c>
      <c r="E41" s="16">
        <v>42290</v>
      </c>
      <c r="F41" s="14" t="s">
        <v>603</v>
      </c>
      <c r="G41" s="46">
        <v>25</v>
      </c>
      <c r="H41" s="46">
        <v>3.9</v>
      </c>
      <c r="I41" s="46">
        <f t="shared" si="0"/>
        <v>97.5</v>
      </c>
      <c r="J41" s="14" t="s">
        <v>1021</v>
      </c>
      <c r="K41" s="16">
        <v>42297</v>
      </c>
      <c r="L41" s="16">
        <v>42300</v>
      </c>
      <c r="M41" s="15">
        <v>22000</v>
      </c>
      <c r="N41" s="16">
        <v>42300</v>
      </c>
      <c r="O41" s="14">
        <v>3</v>
      </c>
    </row>
    <row r="42" spans="1:15" x14ac:dyDescent="0.25">
      <c r="A42" s="14" t="s">
        <v>604</v>
      </c>
      <c r="B42" s="14" t="s">
        <v>24</v>
      </c>
      <c r="C42" s="14" t="s">
        <v>672</v>
      </c>
      <c r="D42" s="14" t="s">
        <v>671</v>
      </c>
      <c r="E42" s="16">
        <v>42306</v>
      </c>
      <c r="F42" s="14" t="s">
        <v>603</v>
      </c>
      <c r="G42" s="46">
        <v>5.7</v>
      </c>
      <c r="H42" s="46">
        <v>3.9</v>
      </c>
      <c r="I42" s="46">
        <f t="shared" si="0"/>
        <v>22.23</v>
      </c>
      <c r="J42" s="14" t="s">
        <v>1022</v>
      </c>
      <c r="K42" s="16">
        <v>42338</v>
      </c>
      <c r="L42" s="16">
        <v>42341</v>
      </c>
      <c r="M42" s="15">
        <v>910000</v>
      </c>
      <c r="N42" s="16">
        <v>42341</v>
      </c>
      <c r="O42" s="14">
        <v>3</v>
      </c>
    </row>
    <row r="43" spans="1:15" x14ac:dyDescent="0.25">
      <c r="A43" s="92" t="s">
        <v>18</v>
      </c>
      <c r="B43" s="92">
        <v>40</v>
      </c>
      <c r="C43" s="93"/>
      <c r="D43" s="93"/>
      <c r="E43" s="93"/>
      <c r="F43" s="93"/>
      <c r="G43" s="94"/>
      <c r="H43" s="94"/>
      <c r="I43" s="95">
        <f>SUM(I2:I42)</f>
        <v>16228.874999999998</v>
      </c>
      <c r="J43" s="90"/>
      <c r="K43" s="90"/>
      <c r="L43" s="90"/>
      <c r="M43" s="90"/>
      <c r="N43" s="90"/>
      <c r="O43" s="90"/>
    </row>
    <row r="45" spans="1:15" ht="89.25" x14ac:dyDescent="0.25">
      <c r="A45" s="73" t="s">
        <v>1606</v>
      </c>
    </row>
  </sheetData>
  <autoFilter ref="A1:O43"/>
  <pageMargins left="0.11811023622047245" right="0.11811023622047245" top="0.19685039370078741" bottom="0.19685039370078741" header="0.11811023622047245" footer="0.11811023622047245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I3" sqref="I3"/>
    </sheetView>
  </sheetViews>
  <sheetFormatPr defaultRowHeight="15" x14ac:dyDescent="0.25"/>
  <cols>
    <col min="1" max="1" width="20.42578125" style="1" bestFit="1" customWidth="1"/>
    <col min="2" max="2" width="9.28515625" style="1" bestFit="1" customWidth="1"/>
    <col min="3" max="3" width="36.5703125" style="1" bestFit="1" customWidth="1"/>
    <col min="4" max="4" width="13.85546875" style="1" customWidth="1"/>
    <col min="5" max="5" width="10.7109375" style="1" bestFit="1" customWidth="1"/>
    <col min="6" max="6" width="12.7109375" style="1" bestFit="1" customWidth="1"/>
    <col min="7" max="7" width="16.140625" style="1" bestFit="1" customWidth="1"/>
    <col min="8" max="8" width="10.7109375" style="1" bestFit="1" customWidth="1"/>
    <col min="9" max="9" width="11.7109375" style="1" bestFit="1" customWidth="1"/>
    <col min="10" max="10" width="25.5703125" style="1" customWidth="1"/>
    <col min="11" max="16384" width="9.140625" style="1"/>
  </cols>
  <sheetData>
    <row r="1" spans="1:10" s="12" customFormat="1" x14ac:dyDescent="0.25">
      <c r="A1" s="21" t="s">
        <v>419</v>
      </c>
      <c r="B1" s="21" t="s">
        <v>418</v>
      </c>
      <c r="C1" s="21" t="s">
        <v>600</v>
      </c>
      <c r="D1" s="21" t="s">
        <v>670</v>
      </c>
      <c r="E1" s="21" t="s">
        <v>598</v>
      </c>
      <c r="F1" s="21" t="s">
        <v>597</v>
      </c>
      <c r="G1" s="21" t="s">
        <v>596</v>
      </c>
      <c r="H1" s="21" t="s">
        <v>414</v>
      </c>
      <c r="I1" s="21" t="s">
        <v>595</v>
      </c>
      <c r="J1" s="21" t="s">
        <v>594</v>
      </c>
    </row>
    <row r="2" spans="1:10" ht="30" x14ac:dyDescent="0.25">
      <c r="A2" s="14" t="s">
        <v>293</v>
      </c>
      <c r="B2" s="14" t="s">
        <v>81</v>
      </c>
      <c r="C2" s="14" t="s">
        <v>292</v>
      </c>
      <c r="D2" s="14" t="s">
        <v>290</v>
      </c>
      <c r="E2" s="16">
        <v>42103</v>
      </c>
      <c r="F2" s="14" t="s">
        <v>941</v>
      </c>
      <c r="G2" s="51">
        <v>11960</v>
      </c>
      <c r="H2" s="15">
        <v>3254000</v>
      </c>
      <c r="I2" s="51">
        <v>38917.839999999997</v>
      </c>
      <c r="J2" s="14" t="s">
        <v>942</v>
      </c>
    </row>
    <row r="3" spans="1:10" x14ac:dyDescent="0.25">
      <c r="A3" s="98" t="s">
        <v>18</v>
      </c>
      <c r="B3" s="98">
        <v>1</v>
      </c>
      <c r="C3" s="19"/>
      <c r="D3" s="19"/>
      <c r="E3" s="19"/>
      <c r="F3" s="19"/>
      <c r="G3" s="19"/>
      <c r="H3" s="19"/>
      <c r="I3" s="102">
        <f>SUM(I2)</f>
        <v>38917.839999999997</v>
      </c>
      <c r="J3" s="19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topLeftCell="A72" zoomScale="90" zoomScaleNormal="90" workbookViewId="0">
      <selection activeCell="H99" sqref="H99"/>
    </sheetView>
  </sheetViews>
  <sheetFormatPr defaultRowHeight="15" x14ac:dyDescent="0.25"/>
  <cols>
    <col min="1" max="1" width="23.42578125" style="1" bestFit="1" customWidth="1"/>
    <col min="2" max="2" width="13.42578125" style="1" bestFit="1" customWidth="1"/>
    <col min="3" max="3" width="36.28515625" style="1" bestFit="1" customWidth="1"/>
    <col min="4" max="4" width="9.140625" style="1"/>
    <col min="5" max="5" width="11" style="1" bestFit="1" customWidth="1"/>
    <col min="6" max="6" width="7.140625" style="1" bestFit="1" customWidth="1"/>
    <col min="7" max="7" width="15.42578125" style="158" bestFit="1" customWidth="1"/>
    <col min="8" max="8" width="11.5703125" style="1" bestFit="1" customWidth="1"/>
    <col min="9" max="9" width="13" style="1" bestFit="1" customWidth="1"/>
    <col min="10" max="10" width="13.28515625" style="1" bestFit="1" customWidth="1"/>
    <col min="11" max="11" width="17.85546875" style="1" bestFit="1" customWidth="1"/>
    <col min="12" max="12" width="15.7109375" style="1" bestFit="1" customWidth="1"/>
    <col min="13" max="15" width="9.140625" style="1"/>
    <col min="17" max="16384" width="9.140625" style="1"/>
  </cols>
  <sheetData>
    <row r="1" spans="1:12" s="12" customFormat="1" ht="30" x14ac:dyDescent="0.25">
      <c r="A1" s="21" t="s">
        <v>419</v>
      </c>
      <c r="B1" s="21" t="s">
        <v>418</v>
      </c>
      <c r="C1" s="21" t="s">
        <v>417</v>
      </c>
      <c r="D1" s="21" t="s">
        <v>416</v>
      </c>
      <c r="E1" s="21" t="s">
        <v>415</v>
      </c>
      <c r="F1" s="21" t="s">
        <v>414</v>
      </c>
      <c r="G1" s="155" t="s">
        <v>413</v>
      </c>
      <c r="H1" s="21" t="s">
        <v>412</v>
      </c>
      <c r="I1" s="21" t="s">
        <v>411</v>
      </c>
      <c r="J1" s="21" t="s">
        <v>410</v>
      </c>
      <c r="K1" s="21" t="s">
        <v>409</v>
      </c>
      <c r="L1" s="21" t="s">
        <v>408</v>
      </c>
    </row>
    <row r="2" spans="1:12" ht="30" x14ac:dyDescent="0.25">
      <c r="A2" s="18" t="s">
        <v>404</v>
      </c>
      <c r="B2" s="14" t="s">
        <v>81</v>
      </c>
      <c r="C2" s="14" t="s">
        <v>403</v>
      </c>
      <c r="D2" s="14" t="s">
        <v>41</v>
      </c>
      <c r="E2" s="51">
        <v>260</v>
      </c>
      <c r="F2" s="52">
        <v>3.1852999999999998</v>
      </c>
      <c r="G2" s="156">
        <v>828.17</v>
      </c>
      <c r="H2" s="16">
        <v>42016</v>
      </c>
      <c r="I2" s="14" t="s">
        <v>402</v>
      </c>
      <c r="J2" s="14">
        <v>1613009339</v>
      </c>
      <c r="K2" s="14" t="s">
        <v>20</v>
      </c>
      <c r="L2" s="14" t="s">
        <v>4</v>
      </c>
    </row>
    <row r="3" spans="1:12" x14ac:dyDescent="0.25">
      <c r="A3" s="18" t="s">
        <v>399</v>
      </c>
      <c r="B3" s="14" t="s">
        <v>24</v>
      </c>
      <c r="C3" s="14" t="s">
        <v>39</v>
      </c>
      <c r="D3" s="14" t="s">
        <v>27</v>
      </c>
      <c r="E3" s="51">
        <v>3600</v>
      </c>
      <c r="F3" s="52">
        <v>2.6469999999999998</v>
      </c>
      <c r="G3" s="156">
        <v>9529.2000000000007</v>
      </c>
      <c r="H3" s="16">
        <v>42019</v>
      </c>
      <c r="I3" s="14" t="s">
        <v>398</v>
      </c>
      <c r="J3" s="14">
        <v>16130195681</v>
      </c>
      <c r="K3" s="14" t="s">
        <v>20</v>
      </c>
      <c r="L3" s="14" t="s">
        <v>5</v>
      </c>
    </row>
    <row r="4" spans="1:12" x14ac:dyDescent="0.25">
      <c r="A4" s="18" t="s">
        <v>397</v>
      </c>
      <c r="B4" s="14" t="s">
        <v>24</v>
      </c>
      <c r="C4" s="14" t="s">
        <v>396</v>
      </c>
      <c r="D4" s="14" t="s">
        <v>27</v>
      </c>
      <c r="E4" s="51">
        <v>715</v>
      </c>
      <c r="F4" s="52">
        <v>2.6469999999999998</v>
      </c>
      <c r="G4" s="156">
        <v>1892.6</v>
      </c>
      <c r="H4" s="16">
        <v>42019</v>
      </c>
      <c r="I4" s="14" t="s">
        <v>395</v>
      </c>
      <c r="J4" s="14">
        <v>1613019535</v>
      </c>
      <c r="K4" s="14" t="s">
        <v>20</v>
      </c>
      <c r="L4" s="14" t="s">
        <v>5</v>
      </c>
    </row>
    <row r="5" spans="1:12" x14ac:dyDescent="0.25">
      <c r="A5" s="18" t="s">
        <v>394</v>
      </c>
      <c r="B5" s="14" t="s">
        <v>24</v>
      </c>
      <c r="C5" s="14" t="s">
        <v>36</v>
      </c>
      <c r="D5" s="14" t="s">
        <v>27</v>
      </c>
      <c r="E5" s="51">
        <v>890.02</v>
      </c>
      <c r="F5" s="52">
        <v>2.6469999999999998</v>
      </c>
      <c r="G5" s="156">
        <v>2355.88</v>
      </c>
      <c r="H5" s="16">
        <v>42019</v>
      </c>
      <c r="I5" s="14" t="s">
        <v>393</v>
      </c>
      <c r="J5" s="14">
        <v>1613019557</v>
      </c>
      <c r="K5" s="14" t="s">
        <v>20</v>
      </c>
      <c r="L5" s="14" t="s">
        <v>5</v>
      </c>
    </row>
    <row r="6" spans="1:12" ht="30" x14ac:dyDescent="0.25">
      <c r="A6" s="18" t="s">
        <v>387</v>
      </c>
      <c r="B6" s="14" t="s">
        <v>81</v>
      </c>
      <c r="C6" s="14" t="s">
        <v>386</v>
      </c>
      <c r="D6" s="14" t="s">
        <v>27</v>
      </c>
      <c r="E6" s="51">
        <v>450</v>
      </c>
      <c r="F6" s="52">
        <v>2.7949999999999999</v>
      </c>
      <c r="G6" s="156">
        <v>1257.75</v>
      </c>
      <c r="H6" s="16">
        <v>42046</v>
      </c>
      <c r="I6" s="14" t="s">
        <v>385</v>
      </c>
      <c r="J6" s="14">
        <v>1613084999</v>
      </c>
      <c r="K6" s="14" t="s">
        <v>20</v>
      </c>
      <c r="L6" s="14" t="s">
        <v>4</v>
      </c>
    </row>
    <row r="7" spans="1:12" ht="30" x14ac:dyDescent="0.25">
      <c r="A7" s="18" t="s">
        <v>384</v>
      </c>
      <c r="B7" s="14" t="s">
        <v>81</v>
      </c>
      <c r="C7" s="14" t="s">
        <v>383</v>
      </c>
      <c r="D7" s="14" t="s">
        <v>41</v>
      </c>
      <c r="E7" s="51">
        <v>395</v>
      </c>
      <c r="F7" s="52">
        <v>3.1564000000000001</v>
      </c>
      <c r="G7" s="156">
        <v>1246.77</v>
      </c>
      <c r="H7" s="16">
        <v>42046</v>
      </c>
      <c r="I7" s="14" t="s">
        <v>382</v>
      </c>
      <c r="J7" s="14">
        <v>1613085031</v>
      </c>
      <c r="K7" s="14" t="s">
        <v>20</v>
      </c>
      <c r="L7" s="14" t="s">
        <v>4</v>
      </c>
    </row>
    <row r="8" spans="1:12" ht="45" x14ac:dyDescent="0.25">
      <c r="A8" s="18" t="s">
        <v>373</v>
      </c>
      <c r="B8" s="14" t="s">
        <v>81</v>
      </c>
      <c r="C8" s="14" t="s">
        <v>372</v>
      </c>
      <c r="D8" s="14" t="s">
        <v>27</v>
      </c>
      <c r="E8" s="51">
        <v>820</v>
      </c>
      <c r="F8" s="52">
        <v>2.8862000000000001</v>
      </c>
      <c r="G8" s="156">
        <v>2366.6799999999998</v>
      </c>
      <c r="H8" s="16">
        <v>42053</v>
      </c>
      <c r="I8" s="14" t="s">
        <v>371</v>
      </c>
      <c r="J8" s="14">
        <v>1613092509</v>
      </c>
      <c r="K8" s="14" t="s">
        <v>20</v>
      </c>
      <c r="L8" s="14" t="s">
        <v>4</v>
      </c>
    </row>
    <row r="9" spans="1:12" s="12" customFormat="1" x14ac:dyDescent="0.25">
      <c r="A9" s="18" t="s">
        <v>368</v>
      </c>
      <c r="B9" s="14" t="s">
        <v>33</v>
      </c>
      <c r="C9" s="14" t="s">
        <v>39</v>
      </c>
      <c r="D9" s="14" t="s">
        <v>27</v>
      </c>
      <c r="E9" s="51">
        <v>2250</v>
      </c>
      <c r="F9" s="52">
        <v>2.8759999999999999</v>
      </c>
      <c r="G9" s="156">
        <v>6471</v>
      </c>
      <c r="H9" s="16">
        <v>42060</v>
      </c>
      <c r="I9" s="14" t="s">
        <v>367</v>
      </c>
      <c r="J9" s="14">
        <v>1613107115</v>
      </c>
      <c r="K9" s="14" t="s">
        <v>20</v>
      </c>
      <c r="L9" s="14" t="s">
        <v>5</v>
      </c>
    </row>
    <row r="10" spans="1:12" x14ac:dyDescent="0.25">
      <c r="A10" s="18" t="s">
        <v>366</v>
      </c>
      <c r="B10" s="14" t="s">
        <v>33</v>
      </c>
      <c r="C10" s="14" t="s">
        <v>39</v>
      </c>
      <c r="D10" s="14" t="s">
        <v>27</v>
      </c>
      <c r="E10" s="51">
        <v>2250</v>
      </c>
      <c r="F10" s="52">
        <v>2.8719999999999999</v>
      </c>
      <c r="G10" s="156">
        <v>6462</v>
      </c>
      <c r="H10" s="16">
        <v>42062</v>
      </c>
      <c r="I10" s="14" t="s">
        <v>365</v>
      </c>
      <c r="J10" s="14">
        <v>1613112227</v>
      </c>
      <c r="K10" s="14" t="s">
        <v>20</v>
      </c>
      <c r="L10" s="14" t="s">
        <v>5</v>
      </c>
    </row>
    <row r="11" spans="1:12" x14ac:dyDescent="0.25">
      <c r="A11" s="18" t="s">
        <v>364</v>
      </c>
      <c r="B11" s="14" t="s">
        <v>24</v>
      </c>
      <c r="C11" s="14" t="s">
        <v>363</v>
      </c>
      <c r="D11" s="14" t="s">
        <v>41</v>
      </c>
      <c r="E11" s="51">
        <v>255</v>
      </c>
      <c r="F11" s="52">
        <v>3.2690000000000001</v>
      </c>
      <c r="G11" s="156">
        <v>833.59</v>
      </c>
      <c r="H11" s="16">
        <v>42062</v>
      </c>
      <c r="I11" s="14" t="s">
        <v>362</v>
      </c>
      <c r="J11" s="14">
        <v>1613112266</v>
      </c>
      <c r="K11" s="14" t="s">
        <v>20</v>
      </c>
      <c r="L11" s="14" t="s">
        <v>5</v>
      </c>
    </row>
    <row r="12" spans="1:12" x14ac:dyDescent="0.25">
      <c r="A12" s="18" t="s">
        <v>361</v>
      </c>
      <c r="B12" s="14" t="s">
        <v>24</v>
      </c>
      <c r="C12" s="14" t="s">
        <v>360</v>
      </c>
      <c r="D12" s="14" t="s">
        <v>27</v>
      </c>
      <c r="E12" s="51">
        <v>900</v>
      </c>
      <c r="F12" s="52">
        <v>2.9169999999999998</v>
      </c>
      <c r="G12" s="156">
        <v>2625.3</v>
      </c>
      <c r="H12" s="16">
        <v>42068</v>
      </c>
      <c r="I12" s="14" t="s">
        <v>359</v>
      </c>
      <c r="J12" s="14">
        <v>1613134452</v>
      </c>
      <c r="K12" s="14" t="s">
        <v>20</v>
      </c>
      <c r="L12" s="14" t="s">
        <v>5</v>
      </c>
    </row>
    <row r="13" spans="1:12" x14ac:dyDescent="0.25">
      <c r="A13" s="18" t="s">
        <v>353</v>
      </c>
      <c r="B13" s="14" t="s">
        <v>258</v>
      </c>
      <c r="C13" s="14" t="s">
        <v>67</v>
      </c>
      <c r="D13" s="14" t="s">
        <v>51</v>
      </c>
      <c r="E13" s="51">
        <v>50000</v>
      </c>
      <c r="F13" s="52">
        <v>4.6929999999999996</v>
      </c>
      <c r="G13" s="156">
        <v>234650</v>
      </c>
      <c r="H13" s="16">
        <v>42074</v>
      </c>
      <c r="I13" s="14" t="s">
        <v>352</v>
      </c>
      <c r="J13" s="14">
        <v>1613148514</v>
      </c>
      <c r="K13" s="14" t="s">
        <v>20</v>
      </c>
      <c r="L13" s="14" t="s">
        <v>5</v>
      </c>
    </row>
    <row r="14" spans="1:12" x14ac:dyDescent="0.25">
      <c r="A14" s="18" t="s">
        <v>345</v>
      </c>
      <c r="B14" s="14" t="s">
        <v>24</v>
      </c>
      <c r="C14" s="14" t="s">
        <v>77</v>
      </c>
      <c r="D14" s="14" t="s">
        <v>27</v>
      </c>
      <c r="E14" s="51">
        <v>900</v>
      </c>
      <c r="F14" s="52">
        <v>3.2765</v>
      </c>
      <c r="G14" s="156">
        <v>2948.85</v>
      </c>
      <c r="H14" s="16">
        <v>42082</v>
      </c>
      <c r="I14" s="14" t="s">
        <v>344</v>
      </c>
      <c r="J14" s="14">
        <v>1613164121</v>
      </c>
      <c r="K14" s="14" t="s">
        <v>20</v>
      </c>
      <c r="L14" s="14" t="s">
        <v>5</v>
      </c>
    </row>
    <row r="15" spans="1:12" x14ac:dyDescent="0.25">
      <c r="A15" s="18" t="s">
        <v>59</v>
      </c>
      <c r="B15" s="14" t="s">
        <v>24</v>
      </c>
      <c r="C15" s="14" t="s">
        <v>36</v>
      </c>
      <c r="D15" s="14" t="s">
        <v>27</v>
      </c>
      <c r="E15" s="51">
        <v>484.63</v>
      </c>
      <c r="F15" s="52">
        <v>3.2765</v>
      </c>
      <c r="G15" s="156">
        <v>1587.89</v>
      </c>
      <c r="H15" s="16">
        <v>42082</v>
      </c>
      <c r="I15" s="14" t="s">
        <v>340</v>
      </c>
      <c r="J15" s="14">
        <v>1613164114</v>
      </c>
      <c r="K15" s="14" t="s">
        <v>20</v>
      </c>
      <c r="L15" s="14" t="s">
        <v>5</v>
      </c>
    </row>
    <row r="16" spans="1:12" x14ac:dyDescent="0.25">
      <c r="A16" s="144" t="s">
        <v>83</v>
      </c>
      <c r="B16" s="145" t="s">
        <v>24</v>
      </c>
      <c r="C16" s="145" t="s">
        <v>39</v>
      </c>
      <c r="D16" s="145" t="s">
        <v>27</v>
      </c>
      <c r="E16" s="146">
        <v>9900</v>
      </c>
      <c r="F16" s="147">
        <v>3.2814999999999999</v>
      </c>
      <c r="G16" s="157">
        <v>32486.85</v>
      </c>
      <c r="H16" s="148">
        <v>42083</v>
      </c>
      <c r="I16" s="145" t="s">
        <v>339</v>
      </c>
      <c r="J16" s="145">
        <v>1613167426</v>
      </c>
      <c r="K16" s="145" t="s">
        <v>20</v>
      </c>
      <c r="L16" s="145" t="s">
        <v>5</v>
      </c>
    </row>
    <row r="17" spans="1:12" x14ac:dyDescent="0.25">
      <c r="A17" s="18" t="s">
        <v>310</v>
      </c>
      <c r="B17" s="14" t="s">
        <v>24</v>
      </c>
      <c r="C17" s="14" t="s">
        <v>39</v>
      </c>
      <c r="D17" s="14" t="s">
        <v>27</v>
      </c>
      <c r="E17" s="51">
        <v>5850</v>
      </c>
      <c r="F17" s="52">
        <v>3.1480999999999999</v>
      </c>
      <c r="G17" s="156">
        <v>18416.38</v>
      </c>
      <c r="H17" s="16">
        <v>42090</v>
      </c>
      <c r="I17" s="14" t="s">
        <v>333</v>
      </c>
      <c r="J17" s="14">
        <v>1613175066</v>
      </c>
      <c r="K17" s="14" t="s">
        <v>20</v>
      </c>
      <c r="L17" s="14" t="s">
        <v>5</v>
      </c>
    </row>
    <row r="18" spans="1:12" x14ac:dyDescent="0.25">
      <c r="A18" s="18" t="s">
        <v>335</v>
      </c>
      <c r="B18" s="14" t="s">
        <v>24</v>
      </c>
      <c r="C18" s="14" t="s">
        <v>334</v>
      </c>
      <c r="D18" s="14" t="s">
        <v>27</v>
      </c>
      <c r="E18" s="51">
        <v>1691.74</v>
      </c>
      <c r="F18" s="52">
        <v>3.1720000000000002</v>
      </c>
      <c r="G18" s="156">
        <v>5366.19</v>
      </c>
      <c r="H18" s="16">
        <v>42088</v>
      </c>
      <c r="I18" s="14" t="s">
        <v>333</v>
      </c>
      <c r="J18" s="14">
        <v>1613175066</v>
      </c>
      <c r="K18" s="14" t="s">
        <v>20</v>
      </c>
      <c r="L18" s="14" t="s">
        <v>5</v>
      </c>
    </row>
    <row r="19" spans="1:12" x14ac:dyDescent="0.25">
      <c r="A19" s="18" t="s">
        <v>332</v>
      </c>
      <c r="B19" s="14" t="s">
        <v>24</v>
      </c>
      <c r="C19" s="14" t="s">
        <v>279</v>
      </c>
      <c r="D19" s="14" t="s">
        <v>27</v>
      </c>
      <c r="E19" s="51">
        <v>965</v>
      </c>
      <c r="F19" s="52">
        <v>3.1720000000000002</v>
      </c>
      <c r="G19" s="156">
        <v>3060.98</v>
      </c>
      <c r="H19" s="16">
        <v>42088</v>
      </c>
      <c r="I19" s="14" t="s">
        <v>331</v>
      </c>
      <c r="J19" s="14">
        <v>16131750561</v>
      </c>
      <c r="K19" s="14" t="s">
        <v>20</v>
      </c>
      <c r="L19" s="14" t="s">
        <v>5</v>
      </c>
    </row>
    <row r="20" spans="1:12" x14ac:dyDescent="0.25">
      <c r="A20" s="18" t="s">
        <v>321</v>
      </c>
      <c r="B20" s="14" t="s">
        <v>174</v>
      </c>
      <c r="C20" s="14" t="s">
        <v>320</v>
      </c>
      <c r="D20" s="14" t="s">
        <v>27</v>
      </c>
      <c r="E20" s="51">
        <v>715</v>
      </c>
      <c r="F20" s="52">
        <v>3.1970000000000001</v>
      </c>
      <c r="G20" s="156">
        <v>2285.85</v>
      </c>
      <c r="H20" s="16">
        <v>42093</v>
      </c>
      <c r="I20" s="14" t="s">
        <v>319</v>
      </c>
      <c r="J20" s="14">
        <v>16131816541</v>
      </c>
      <c r="K20" s="14" t="s">
        <v>20</v>
      </c>
      <c r="L20" s="14" t="s">
        <v>4</v>
      </c>
    </row>
    <row r="21" spans="1:12" x14ac:dyDescent="0.25">
      <c r="A21" s="18" t="s">
        <v>312</v>
      </c>
      <c r="B21" s="14" t="s">
        <v>252</v>
      </c>
      <c r="C21" s="14" t="s">
        <v>216</v>
      </c>
      <c r="D21" s="14" t="s">
        <v>27</v>
      </c>
      <c r="E21" s="51">
        <v>194821.5</v>
      </c>
      <c r="F21" s="52">
        <v>3.2107999999999999</v>
      </c>
      <c r="G21" s="156">
        <v>625532.87</v>
      </c>
      <c r="H21" s="16">
        <v>42093</v>
      </c>
      <c r="I21" s="14">
        <v>15285266</v>
      </c>
      <c r="J21" s="14">
        <v>1613181918</v>
      </c>
      <c r="K21" s="14" t="s">
        <v>20</v>
      </c>
      <c r="L21" s="14" t="s">
        <v>5</v>
      </c>
    </row>
    <row r="22" spans="1:12" x14ac:dyDescent="0.25">
      <c r="A22" s="18" t="s">
        <v>310</v>
      </c>
      <c r="B22" s="14" t="s">
        <v>24</v>
      </c>
      <c r="C22" s="14" t="s">
        <v>39</v>
      </c>
      <c r="D22" s="14" t="s">
        <v>27</v>
      </c>
      <c r="E22" s="51">
        <v>1350</v>
      </c>
      <c r="F22" s="52">
        <v>3.1480999999999999</v>
      </c>
      <c r="G22" s="156">
        <v>4249.93</v>
      </c>
      <c r="H22" s="16">
        <v>42090</v>
      </c>
      <c r="I22" s="14" t="s">
        <v>311</v>
      </c>
      <c r="J22" s="14">
        <v>1613179225</v>
      </c>
      <c r="K22" s="14" t="s">
        <v>20</v>
      </c>
      <c r="L22" s="14" t="s">
        <v>5</v>
      </c>
    </row>
    <row r="23" spans="1:12" x14ac:dyDescent="0.25">
      <c r="A23" s="18" t="s">
        <v>310</v>
      </c>
      <c r="B23" s="14" t="s">
        <v>24</v>
      </c>
      <c r="C23" s="14" t="s">
        <v>39</v>
      </c>
      <c r="D23" s="14" t="s">
        <v>27</v>
      </c>
      <c r="E23" s="51">
        <v>2250</v>
      </c>
      <c r="F23" s="52">
        <v>3.1480999999999999</v>
      </c>
      <c r="G23" s="156">
        <v>7083.22</v>
      </c>
      <c r="H23" s="16">
        <v>42090</v>
      </c>
      <c r="I23" s="14" t="s">
        <v>309</v>
      </c>
      <c r="J23" s="14">
        <v>1613179225</v>
      </c>
      <c r="K23" s="14" t="s">
        <v>20</v>
      </c>
      <c r="L23" s="14" t="s">
        <v>5</v>
      </c>
    </row>
    <row r="24" spans="1:12" x14ac:dyDescent="0.25">
      <c r="A24" s="18" t="s">
        <v>302</v>
      </c>
      <c r="B24" s="14" t="s">
        <v>29</v>
      </c>
      <c r="C24" s="14" t="s">
        <v>39</v>
      </c>
      <c r="D24" s="14" t="s">
        <v>27</v>
      </c>
      <c r="E24" s="51">
        <v>2250</v>
      </c>
      <c r="F24" s="52">
        <v>3.1030000000000002</v>
      </c>
      <c r="G24" s="156">
        <v>6981.75</v>
      </c>
      <c r="H24" s="16">
        <v>42102</v>
      </c>
      <c r="I24" s="14" t="s">
        <v>301</v>
      </c>
      <c r="J24" s="14">
        <v>1613222041</v>
      </c>
      <c r="K24" s="14" t="s">
        <v>20</v>
      </c>
      <c r="L24" s="14" t="s">
        <v>5</v>
      </c>
    </row>
    <row r="25" spans="1:12" ht="30" x14ac:dyDescent="0.25">
      <c r="A25" s="18" t="s">
        <v>286</v>
      </c>
      <c r="B25" s="14" t="s">
        <v>93</v>
      </c>
      <c r="C25" s="14" t="s">
        <v>285</v>
      </c>
      <c r="D25" s="14" t="s">
        <v>27</v>
      </c>
      <c r="E25" s="51">
        <v>117</v>
      </c>
      <c r="F25" s="52">
        <v>3.073</v>
      </c>
      <c r="G25" s="156">
        <v>359.54</v>
      </c>
      <c r="H25" s="16">
        <v>42111</v>
      </c>
      <c r="I25" s="14" t="s">
        <v>284</v>
      </c>
      <c r="J25" s="14">
        <v>1613245582</v>
      </c>
      <c r="K25" s="14" t="s">
        <v>20</v>
      </c>
      <c r="L25" s="14" t="s">
        <v>4</v>
      </c>
    </row>
    <row r="26" spans="1:12" ht="30" x14ac:dyDescent="0.25">
      <c r="A26" s="18" t="s">
        <v>283</v>
      </c>
      <c r="B26" s="14" t="s">
        <v>24</v>
      </c>
      <c r="C26" s="14" t="s">
        <v>282</v>
      </c>
      <c r="D26" s="14" t="s">
        <v>27</v>
      </c>
      <c r="E26" s="51">
        <v>270</v>
      </c>
      <c r="F26" s="52">
        <v>3.0449999999999999</v>
      </c>
      <c r="G26" s="156">
        <v>822.15</v>
      </c>
      <c r="H26" s="16">
        <v>42111</v>
      </c>
      <c r="I26" s="14" t="s">
        <v>281</v>
      </c>
      <c r="J26" s="14">
        <v>1613245797</v>
      </c>
      <c r="K26" s="14" t="s">
        <v>20</v>
      </c>
      <c r="L26" s="14" t="s">
        <v>5</v>
      </c>
    </row>
    <row r="27" spans="1:12" x14ac:dyDescent="0.25">
      <c r="A27" s="18" t="s">
        <v>280</v>
      </c>
      <c r="B27" s="14" t="s">
        <v>24</v>
      </c>
      <c r="C27" s="14" t="s">
        <v>279</v>
      </c>
      <c r="D27" s="14" t="s">
        <v>27</v>
      </c>
      <c r="E27" s="51">
        <v>595</v>
      </c>
      <c r="F27" s="52">
        <v>3.073</v>
      </c>
      <c r="G27" s="156">
        <v>1828.43</v>
      </c>
      <c r="H27" s="16">
        <v>42111</v>
      </c>
      <c r="I27" s="14" t="s">
        <v>278</v>
      </c>
      <c r="J27" s="14">
        <v>1613245595</v>
      </c>
      <c r="K27" s="14" t="s">
        <v>20</v>
      </c>
      <c r="L27" s="14" t="s">
        <v>5</v>
      </c>
    </row>
    <row r="28" spans="1:12" x14ac:dyDescent="0.25">
      <c r="A28" s="18" t="s">
        <v>269</v>
      </c>
      <c r="B28" s="14" t="s">
        <v>24</v>
      </c>
      <c r="C28" s="14" t="s">
        <v>268</v>
      </c>
      <c r="D28" s="14" t="s">
        <v>41</v>
      </c>
      <c r="E28" s="51">
        <v>28364</v>
      </c>
      <c r="F28" s="52">
        <v>3.2330000000000001</v>
      </c>
      <c r="G28" s="156">
        <v>91700.81</v>
      </c>
      <c r="H28" s="16">
        <v>42122</v>
      </c>
      <c r="I28" s="14" t="s">
        <v>270</v>
      </c>
      <c r="J28" s="14">
        <v>1613263168</v>
      </c>
      <c r="K28" s="14" t="s">
        <v>20</v>
      </c>
      <c r="L28" s="14" t="s">
        <v>5</v>
      </c>
    </row>
    <row r="29" spans="1:12" x14ac:dyDescent="0.25">
      <c r="A29" s="18" t="s">
        <v>266</v>
      </c>
      <c r="B29" s="14" t="s">
        <v>265</v>
      </c>
      <c r="C29" s="14" t="s">
        <v>39</v>
      </c>
      <c r="D29" s="14" t="s">
        <v>27</v>
      </c>
      <c r="E29" s="51">
        <v>2250</v>
      </c>
      <c r="F29" s="52">
        <v>2.9165999999999999</v>
      </c>
      <c r="G29" s="156">
        <v>6562.35</v>
      </c>
      <c r="H29" s="16">
        <v>42123</v>
      </c>
      <c r="I29" s="14" t="s">
        <v>264</v>
      </c>
      <c r="J29" s="14">
        <v>1613266275</v>
      </c>
      <c r="K29" s="14" t="s">
        <v>20</v>
      </c>
      <c r="L29" s="14" t="s">
        <v>4</v>
      </c>
    </row>
    <row r="30" spans="1:12" x14ac:dyDescent="0.25">
      <c r="A30" s="18" t="s">
        <v>263</v>
      </c>
      <c r="B30" s="14" t="s">
        <v>33</v>
      </c>
      <c r="C30" s="14" t="s">
        <v>39</v>
      </c>
      <c r="D30" s="14" t="s">
        <v>27</v>
      </c>
      <c r="E30" s="51">
        <v>1350</v>
      </c>
      <c r="F30" s="52">
        <v>2.9561999999999999</v>
      </c>
      <c r="G30" s="156">
        <v>3990.87</v>
      </c>
      <c r="H30" s="16">
        <v>42128</v>
      </c>
      <c r="I30" s="14" t="s">
        <v>262</v>
      </c>
      <c r="J30" s="14">
        <v>1613271040</v>
      </c>
      <c r="K30" s="14" t="s">
        <v>20</v>
      </c>
      <c r="L30" s="14" t="s">
        <v>5</v>
      </c>
    </row>
    <row r="31" spans="1:12" x14ac:dyDescent="0.25">
      <c r="A31" s="18" t="s">
        <v>261</v>
      </c>
      <c r="B31" s="14" t="s">
        <v>33</v>
      </c>
      <c r="C31" s="14" t="s">
        <v>39</v>
      </c>
      <c r="D31" s="14" t="s">
        <v>27</v>
      </c>
      <c r="E31" s="51">
        <v>2250</v>
      </c>
      <c r="F31" s="52">
        <v>2.9561999999999999</v>
      </c>
      <c r="G31" s="156">
        <v>6651.45</v>
      </c>
      <c r="H31" s="16">
        <v>42128</v>
      </c>
      <c r="I31" s="14" t="s">
        <v>260</v>
      </c>
      <c r="J31" s="14">
        <v>1613271005</v>
      </c>
      <c r="K31" s="14" t="s">
        <v>20</v>
      </c>
      <c r="L31" s="14" t="s">
        <v>5</v>
      </c>
    </row>
    <row r="32" spans="1:12" ht="30" x14ac:dyDescent="0.25">
      <c r="A32" s="18" t="s">
        <v>259</v>
      </c>
      <c r="B32" s="14" t="s">
        <v>258</v>
      </c>
      <c r="C32" s="14" t="s">
        <v>257</v>
      </c>
      <c r="D32" s="14" t="s">
        <v>41</v>
      </c>
      <c r="E32" s="51">
        <v>1000</v>
      </c>
      <c r="F32" s="52">
        <v>3.44</v>
      </c>
      <c r="G32" s="156">
        <v>3440</v>
      </c>
      <c r="H32" s="16">
        <v>42130</v>
      </c>
      <c r="I32" s="14" t="s">
        <v>256</v>
      </c>
      <c r="J32" s="14">
        <v>1613278667</v>
      </c>
      <c r="K32" s="14" t="s">
        <v>20</v>
      </c>
      <c r="L32" s="14" t="s">
        <v>4</v>
      </c>
    </row>
    <row r="33" spans="1:12" x14ac:dyDescent="0.25">
      <c r="A33" s="18" t="s">
        <v>250</v>
      </c>
      <c r="B33" s="14" t="s">
        <v>33</v>
      </c>
      <c r="C33" s="14" t="s">
        <v>87</v>
      </c>
      <c r="D33" s="14" t="s">
        <v>27</v>
      </c>
      <c r="E33" s="51">
        <v>500</v>
      </c>
      <c r="F33" s="52">
        <v>3.0569999999999999</v>
      </c>
      <c r="G33" s="156">
        <v>1528.5</v>
      </c>
      <c r="H33" s="16">
        <v>42138</v>
      </c>
      <c r="I33" s="14" t="s">
        <v>249</v>
      </c>
      <c r="J33" s="14">
        <v>1613306833</v>
      </c>
      <c r="K33" s="14" t="s">
        <v>20</v>
      </c>
      <c r="L33" s="14" t="s">
        <v>5</v>
      </c>
    </row>
    <row r="34" spans="1:12" x14ac:dyDescent="0.25">
      <c r="A34" s="18" t="s">
        <v>248</v>
      </c>
      <c r="B34" s="14" t="s">
        <v>81</v>
      </c>
      <c r="C34" s="14" t="s">
        <v>247</v>
      </c>
      <c r="D34" s="14" t="s">
        <v>27</v>
      </c>
      <c r="E34" s="51">
        <v>1050</v>
      </c>
      <c r="F34" s="52">
        <v>3.016</v>
      </c>
      <c r="G34" s="156">
        <v>3166.8</v>
      </c>
      <c r="H34" s="16">
        <v>42144</v>
      </c>
      <c r="I34" s="14" t="s">
        <v>246</v>
      </c>
      <c r="J34" s="14">
        <v>1613318351</v>
      </c>
      <c r="K34" s="14" t="s">
        <v>20</v>
      </c>
      <c r="L34" s="14" t="s">
        <v>4</v>
      </c>
    </row>
    <row r="35" spans="1:12" x14ac:dyDescent="0.25">
      <c r="A35" s="18" t="s">
        <v>241</v>
      </c>
      <c r="B35" s="14" t="s">
        <v>240</v>
      </c>
      <c r="C35" s="14" t="s">
        <v>239</v>
      </c>
      <c r="D35" s="14" t="s">
        <v>27</v>
      </c>
      <c r="E35" s="51">
        <v>499</v>
      </c>
      <c r="F35" s="52">
        <v>3.0430000000000001</v>
      </c>
      <c r="G35" s="156">
        <v>1518.45</v>
      </c>
      <c r="H35" s="16">
        <v>42146</v>
      </c>
      <c r="I35" s="14" t="s">
        <v>238</v>
      </c>
      <c r="J35" s="14">
        <v>1613323446</v>
      </c>
      <c r="K35" s="14" t="s">
        <v>20</v>
      </c>
      <c r="L35" s="14" t="s">
        <v>4</v>
      </c>
    </row>
    <row r="36" spans="1:12" x14ac:dyDescent="0.25">
      <c r="A36" s="18" t="s">
        <v>237</v>
      </c>
      <c r="B36" s="14" t="s">
        <v>24</v>
      </c>
      <c r="C36" s="14" t="s">
        <v>109</v>
      </c>
      <c r="D36" s="14" t="s">
        <v>27</v>
      </c>
      <c r="E36" s="51">
        <v>4000</v>
      </c>
      <c r="F36" s="52">
        <v>3.0449999999999999</v>
      </c>
      <c r="G36" s="156">
        <v>12180</v>
      </c>
      <c r="H36" s="16">
        <v>42150</v>
      </c>
      <c r="I36" s="14" t="s">
        <v>236</v>
      </c>
      <c r="J36" s="14">
        <v>1613325586</v>
      </c>
      <c r="K36" s="14" t="s">
        <v>20</v>
      </c>
      <c r="L36" s="14" t="s">
        <v>5</v>
      </c>
    </row>
    <row r="37" spans="1:12" x14ac:dyDescent="0.25">
      <c r="A37" s="144" t="s">
        <v>83</v>
      </c>
      <c r="B37" s="145" t="s">
        <v>24</v>
      </c>
      <c r="C37" s="145" t="s">
        <v>39</v>
      </c>
      <c r="D37" s="145" t="s">
        <v>27</v>
      </c>
      <c r="E37" s="146">
        <v>4950</v>
      </c>
      <c r="F37" s="147">
        <v>3.0449999999999999</v>
      </c>
      <c r="G37" s="157">
        <v>15072.75</v>
      </c>
      <c r="H37" s="148">
        <v>42150</v>
      </c>
      <c r="I37" s="145" t="s">
        <v>228</v>
      </c>
      <c r="J37" s="145">
        <v>1613325570</v>
      </c>
      <c r="K37" s="145" t="s">
        <v>20</v>
      </c>
      <c r="L37" s="145" t="s">
        <v>5</v>
      </c>
    </row>
    <row r="38" spans="1:12" x14ac:dyDescent="0.25">
      <c r="A38" s="18" t="s">
        <v>221</v>
      </c>
      <c r="B38" s="14" t="s">
        <v>220</v>
      </c>
      <c r="C38" s="14" t="s">
        <v>219</v>
      </c>
      <c r="D38" s="14" t="s">
        <v>27</v>
      </c>
      <c r="E38" s="51">
        <v>44430.75</v>
      </c>
      <c r="F38" s="52">
        <v>3.1539999999999999</v>
      </c>
      <c r="G38" s="156">
        <v>140134.57999999999</v>
      </c>
      <c r="H38" s="16">
        <v>42160</v>
      </c>
      <c r="I38" s="14" t="s">
        <v>218</v>
      </c>
      <c r="J38" s="14">
        <v>1613356369</v>
      </c>
      <c r="K38" s="14" t="s">
        <v>20</v>
      </c>
      <c r="L38" s="14" t="s">
        <v>5</v>
      </c>
    </row>
    <row r="39" spans="1:12" x14ac:dyDescent="0.25">
      <c r="A39" s="18" t="s">
        <v>217</v>
      </c>
      <c r="B39" s="14" t="s">
        <v>93</v>
      </c>
      <c r="C39" s="14" t="s">
        <v>216</v>
      </c>
      <c r="D39" s="14" t="s">
        <v>27</v>
      </c>
      <c r="E39" s="51">
        <v>39675</v>
      </c>
      <c r="F39" s="52">
        <v>3.1469999999999998</v>
      </c>
      <c r="G39" s="156">
        <v>124857.22</v>
      </c>
      <c r="H39" s="16">
        <v>42160</v>
      </c>
      <c r="I39" s="14" t="s">
        <v>215</v>
      </c>
      <c r="J39" s="14">
        <v>161335622951</v>
      </c>
      <c r="K39" s="14" t="s">
        <v>20</v>
      </c>
      <c r="L39" s="14" t="s">
        <v>5</v>
      </c>
    </row>
    <row r="40" spans="1:12" x14ac:dyDescent="0.25">
      <c r="A40" s="18" t="s">
        <v>214</v>
      </c>
      <c r="B40" s="14" t="s">
        <v>24</v>
      </c>
      <c r="C40" s="14" t="s">
        <v>109</v>
      </c>
      <c r="D40" s="14" t="s">
        <v>27</v>
      </c>
      <c r="E40" s="51">
        <v>2000</v>
      </c>
      <c r="F40" s="52">
        <v>3.1469999999999998</v>
      </c>
      <c r="G40" s="156">
        <v>6294</v>
      </c>
      <c r="H40" s="16">
        <v>42160</v>
      </c>
      <c r="I40" s="14" t="s">
        <v>213</v>
      </c>
      <c r="J40" s="14">
        <v>1613354850</v>
      </c>
      <c r="K40" s="14" t="s">
        <v>20</v>
      </c>
      <c r="L40" s="14" t="s">
        <v>5</v>
      </c>
    </row>
    <row r="41" spans="1:12" x14ac:dyDescent="0.25">
      <c r="A41" s="18" t="s">
        <v>212</v>
      </c>
      <c r="B41" s="14" t="s">
        <v>24</v>
      </c>
      <c r="C41" s="14" t="s">
        <v>211</v>
      </c>
      <c r="D41" s="14" t="s">
        <v>41</v>
      </c>
      <c r="E41" s="51">
        <v>700</v>
      </c>
      <c r="F41" s="52">
        <v>3.4820000000000002</v>
      </c>
      <c r="G41" s="156">
        <v>2437.4</v>
      </c>
      <c r="H41" s="16">
        <v>42163</v>
      </c>
      <c r="I41" s="14" t="s">
        <v>210</v>
      </c>
      <c r="J41" s="14">
        <v>16133582</v>
      </c>
      <c r="K41" s="14" t="s">
        <v>20</v>
      </c>
      <c r="L41" s="14" t="s">
        <v>5</v>
      </c>
    </row>
    <row r="42" spans="1:12" x14ac:dyDescent="0.25">
      <c r="A42" s="150" t="s">
        <v>83</v>
      </c>
      <c r="B42" s="150" t="s">
        <v>24</v>
      </c>
      <c r="C42" s="151" t="s">
        <v>39</v>
      </c>
      <c r="D42" s="150" t="s">
        <v>1591</v>
      </c>
      <c r="E42" s="149">
        <v>6750</v>
      </c>
      <c r="F42" s="150">
        <v>3.87</v>
      </c>
      <c r="G42" s="152">
        <v>26122.5</v>
      </c>
      <c r="H42" s="153">
        <v>42367</v>
      </c>
      <c r="I42" s="150">
        <v>133819149</v>
      </c>
      <c r="J42" s="150">
        <v>1613805227</v>
      </c>
      <c r="K42" s="145" t="s">
        <v>20</v>
      </c>
      <c r="L42" s="145" t="s">
        <v>5</v>
      </c>
    </row>
    <row r="43" spans="1:12" x14ac:dyDescent="0.25">
      <c r="A43" s="144" t="s">
        <v>83</v>
      </c>
      <c r="B43" s="145" t="s">
        <v>24</v>
      </c>
      <c r="C43" s="145" t="s">
        <v>39</v>
      </c>
      <c r="D43" s="145" t="s">
        <v>27</v>
      </c>
      <c r="E43" s="146">
        <v>9450</v>
      </c>
      <c r="F43" s="147">
        <v>3.1355</v>
      </c>
      <c r="G43" s="157">
        <v>29630.47</v>
      </c>
      <c r="H43" s="148">
        <v>42171</v>
      </c>
      <c r="I43" s="145" t="s">
        <v>206</v>
      </c>
      <c r="J43" s="145">
        <v>1613380850</v>
      </c>
      <c r="K43" s="145" t="s">
        <v>20</v>
      </c>
      <c r="L43" s="145" t="s">
        <v>5</v>
      </c>
    </row>
    <row r="44" spans="1:12" x14ac:dyDescent="0.25">
      <c r="A44" s="18" t="s">
        <v>202</v>
      </c>
      <c r="B44" s="14" t="s">
        <v>33</v>
      </c>
      <c r="C44" s="14" t="s">
        <v>109</v>
      </c>
      <c r="D44" s="14" t="s">
        <v>27</v>
      </c>
      <c r="E44" s="51">
        <v>2000</v>
      </c>
      <c r="F44" s="52">
        <v>3.0449999999999999</v>
      </c>
      <c r="G44" s="156">
        <v>6090</v>
      </c>
      <c r="H44" s="16">
        <v>42177</v>
      </c>
      <c r="I44" s="14" t="s">
        <v>201</v>
      </c>
      <c r="J44" s="14">
        <v>1613392472</v>
      </c>
      <c r="K44" s="14" t="s">
        <v>20</v>
      </c>
      <c r="L44" s="14" t="s">
        <v>5</v>
      </c>
    </row>
    <row r="45" spans="1:12" x14ac:dyDescent="0.25">
      <c r="A45" s="18" t="s">
        <v>198</v>
      </c>
      <c r="B45" s="14" t="s">
        <v>24</v>
      </c>
      <c r="C45" s="14" t="s">
        <v>129</v>
      </c>
      <c r="D45" s="14" t="s">
        <v>27</v>
      </c>
      <c r="E45" s="51">
        <v>1578</v>
      </c>
      <c r="F45" s="52">
        <v>3.12</v>
      </c>
      <c r="G45" s="156">
        <v>4923.3599999999997</v>
      </c>
      <c r="H45" s="16">
        <v>42188</v>
      </c>
      <c r="I45" s="14" t="s">
        <v>197</v>
      </c>
      <c r="J45" s="14">
        <v>1613419722</v>
      </c>
      <c r="K45" s="14" t="s">
        <v>20</v>
      </c>
      <c r="L45" s="14" t="s">
        <v>5</v>
      </c>
    </row>
    <row r="46" spans="1:12" ht="30" x14ac:dyDescent="0.25">
      <c r="A46" s="18" t="s">
        <v>196</v>
      </c>
      <c r="B46" s="14" t="s">
        <v>24</v>
      </c>
      <c r="C46" s="14" t="s">
        <v>195</v>
      </c>
      <c r="D46" s="14" t="s">
        <v>41</v>
      </c>
      <c r="E46" s="51">
        <v>244</v>
      </c>
      <c r="F46" s="52">
        <v>3.4609999999999999</v>
      </c>
      <c r="G46" s="156">
        <v>844.48</v>
      </c>
      <c r="H46" s="16">
        <v>42097</v>
      </c>
      <c r="I46" s="14" t="s">
        <v>194</v>
      </c>
      <c r="J46" s="14">
        <v>1613419744</v>
      </c>
      <c r="K46" s="14" t="s">
        <v>20</v>
      </c>
      <c r="L46" s="14" t="s">
        <v>5</v>
      </c>
    </row>
    <row r="47" spans="1:12" x14ac:dyDescent="0.25">
      <c r="A47" s="18" t="s">
        <v>193</v>
      </c>
      <c r="B47" s="14" t="s">
        <v>24</v>
      </c>
      <c r="C47" s="14" t="s">
        <v>135</v>
      </c>
      <c r="D47" s="14" t="s">
        <v>27</v>
      </c>
      <c r="E47" s="51">
        <v>1638</v>
      </c>
      <c r="F47" s="52">
        <v>3.12</v>
      </c>
      <c r="G47" s="156">
        <v>5110.5600000000004</v>
      </c>
      <c r="H47" s="16">
        <v>42188</v>
      </c>
      <c r="I47" s="14" t="s">
        <v>192</v>
      </c>
      <c r="J47" s="14">
        <v>1613419735</v>
      </c>
      <c r="K47" s="14" t="s">
        <v>20</v>
      </c>
      <c r="L47" s="14" t="s">
        <v>5</v>
      </c>
    </row>
    <row r="48" spans="1:12" x14ac:dyDescent="0.25">
      <c r="A48" s="18" t="s">
        <v>191</v>
      </c>
      <c r="B48" s="14" t="s">
        <v>24</v>
      </c>
      <c r="C48" s="14" t="s">
        <v>190</v>
      </c>
      <c r="D48" s="14" t="s">
        <v>41</v>
      </c>
      <c r="E48" s="51">
        <v>1250</v>
      </c>
      <c r="F48" s="52">
        <v>3.4609999999999999</v>
      </c>
      <c r="G48" s="156">
        <v>4326.25</v>
      </c>
      <c r="H48" s="16">
        <v>42188</v>
      </c>
      <c r="I48" s="14" t="s">
        <v>189</v>
      </c>
      <c r="J48" s="14">
        <v>16134197191</v>
      </c>
      <c r="K48" s="14" t="s">
        <v>20</v>
      </c>
      <c r="L48" s="14" t="s">
        <v>5</v>
      </c>
    </row>
    <row r="49" spans="1:12" ht="30" x14ac:dyDescent="0.25">
      <c r="A49" s="18" t="s">
        <v>25</v>
      </c>
      <c r="B49" s="14" t="s">
        <v>24</v>
      </c>
      <c r="C49" s="14" t="s">
        <v>23</v>
      </c>
      <c r="D49" s="14" t="s">
        <v>22</v>
      </c>
      <c r="E49" s="51">
        <v>1600</v>
      </c>
      <c r="F49" s="52">
        <v>3.3262999999999998</v>
      </c>
      <c r="G49" s="156">
        <v>5322.08</v>
      </c>
      <c r="H49" s="16">
        <v>42192</v>
      </c>
      <c r="I49" s="14" t="s">
        <v>188</v>
      </c>
      <c r="J49" s="14">
        <v>1613437377</v>
      </c>
      <c r="K49" s="14" t="s">
        <v>20</v>
      </c>
      <c r="L49" s="14" t="s">
        <v>5</v>
      </c>
    </row>
    <row r="50" spans="1:12" ht="30" x14ac:dyDescent="0.25">
      <c r="A50" s="18" t="s">
        <v>183</v>
      </c>
      <c r="B50" s="14" t="s">
        <v>182</v>
      </c>
      <c r="C50" s="14" t="s">
        <v>181</v>
      </c>
      <c r="D50" s="14" t="s">
        <v>41</v>
      </c>
      <c r="E50" s="51">
        <v>31759.98</v>
      </c>
      <c r="F50" s="52">
        <v>3.5830000000000002</v>
      </c>
      <c r="G50" s="156">
        <v>113796.02</v>
      </c>
      <c r="H50" s="16">
        <v>42199</v>
      </c>
      <c r="I50" s="14" t="s">
        <v>180</v>
      </c>
      <c r="J50" s="14">
        <v>1613451326</v>
      </c>
      <c r="K50" s="14" t="s">
        <v>20</v>
      </c>
      <c r="L50" s="14" t="s">
        <v>45</v>
      </c>
    </row>
    <row r="51" spans="1:12" x14ac:dyDescent="0.25">
      <c r="A51" s="18" t="s">
        <v>177</v>
      </c>
      <c r="B51" s="14" t="s">
        <v>33</v>
      </c>
      <c r="C51" s="14" t="s">
        <v>36</v>
      </c>
      <c r="D51" s="14" t="s">
        <v>27</v>
      </c>
      <c r="E51" s="51">
        <v>2483.36</v>
      </c>
      <c r="F51" s="52">
        <v>3.2921999999999998</v>
      </c>
      <c r="G51" s="156">
        <v>8175.71</v>
      </c>
      <c r="H51" s="16">
        <v>42209</v>
      </c>
      <c r="I51" s="14" t="s">
        <v>176</v>
      </c>
      <c r="J51" s="14">
        <v>1613474132</v>
      </c>
      <c r="K51" s="14" t="s">
        <v>20</v>
      </c>
      <c r="L51" s="14" t="s">
        <v>5</v>
      </c>
    </row>
    <row r="52" spans="1:12" x14ac:dyDescent="0.25">
      <c r="A52" s="18" t="s">
        <v>165</v>
      </c>
      <c r="B52" s="14" t="s">
        <v>33</v>
      </c>
      <c r="C52" s="14" t="s">
        <v>39</v>
      </c>
      <c r="D52" s="14" t="s">
        <v>27</v>
      </c>
      <c r="E52" s="51">
        <v>2250</v>
      </c>
      <c r="F52" s="52">
        <v>3.496</v>
      </c>
      <c r="G52" s="156">
        <v>7866</v>
      </c>
      <c r="H52" s="16">
        <v>42230</v>
      </c>
      <c r="I52" s="14" t="s">
        <v>164</v>
      </c>
      <c r="J52" s="14">
        <v>1613523348</v>
      </c>
      <c r="K52" s="14" t="s">
        <v>20</v>
      </c>
      <c r="L52" s="14" t="s">
        <v>45</v>
      </c>
    </row>
    <row r="53" spans="1:12" x14ac:dyDescent="0.25">
      <c r="A53" s="144" t="s">
        <v>83</v>
      </c>
      <c r="B53" s="145" t="s">
        <v>24</v>
      </c>
      <c r="C53" s="145" t="s">
        <v>39</v>
      </c>
      <c r="D53" s="145" t="s">
        <v>27</v>
      </c>
      <c r="E53" s="146">
        <v>1350</v>
      </c>
      <c r="F53" s="147">
        <v>3.4824999999999999</v>
      </c>
      <c r="G53" s="157">
        <v>4701.37</v>
      </c>
      <c r="H53" s="148">
        <v>42234</v>
      </c>
      <c r="I53" s="145">
        <v>15326712</v>
      </c>
      <c r="J53" s="145">
        <v>1613527039</v>
      </c>
      <c r="K53" s="145" t="s">
        <v>20</v>
      </c>
      <c r="L53" s="145" t="s">
        <v>5</v>
      </c>
    </row>
    <row r="54" spans="1:12" x14ac:dyDescent="0.25">
      <c r="A54" s="18" t="s">
        <v>68</v>
      </c>
      <c r="B54" s="14" t="s">
        <v>24</v>
      </c>
      <c r="C54" s="14" t="s">
        <v>67</v>
      </c>
      <c r="D54" s="14" t="s">
        <v>51</v>
      </c>
      <c r="E54" s="51">
        <v>1100</v>
      </c>
      <c r="F54" s="52">
        <v>5.4390000000000001</v>
      </c>
      <c r="G54" s="156">
        <v>5982.9</v>
      </c>
      <c r="H54" s="16">
        <v>42237</v>
      </c>
      <c r="I54" s="14" t="s">
        <v>157</v>
      </c>
      <c r="J54" s="14">
        <v>1613534962</v>
      </c>
      <c r="K54" s="14" t="s">
        <v>20</v>
      </c>
      <c r="L54" s="14" t="s">
        <v>45</v>
      </c>
    </row>
    <row r="55" spans="1:12" x14ac:dyDescent="0.25">
      <c r="A55" s="18" t="s">
        <v>58</v>
      </c>
      <c r="B55" s="14" t="s">
        <v>24</v>
      </c>
      <c r="C55" s="14" t="s">
        <v>57</v>
      </c>
      <c r="D55" s="14" t="s">
        <v>27</v>
      </c>
      <c r="E55" s="51">
        <v>1980</v>
      </c>
      <c r="F55" s="52">
        <v>3.4740000000000002</v>
      </c>
      <c r="G55" s="156">
        <v>6878.52</v>
      </c>
      <c r="H55" s="16">
        <v>42237</v>
      </c>
      <c r="I55" s="14" t="s">
        <v>156</v>
      </c>
      <c r="J55" s="14">
        <v>1613534967</v>
      </c>
      <c r="K55" s="14" t="s">
        <v>20</v>
      </c>
      <c r="L55" s="14" t="s">
        <v>45</v>
      </c>
    </row>
    <row r="56" spans="1:12" x14ac:dyDescent="0.25">
      <c r="A56" s="18" t="s">
        <v>155</v>
      </c>
      <c r="B56" s="14" t="s">
        <v>33</v>
      </c>
      <c r="C56" s="14" t="s">
        <v>154</v>
      </c>
      <c r="D56" s="14" t="s">
        <v>27</v>
      </c>
      <c r="E56" s="51">
        <v>1495</v>
      </c>
      <c r="F56" s="52">
        <v>3.4897999999999998</v>
      </c>
      <c r="G56" s="156">
        <v>5217.25</v>
      </c>
      <c r="H56" s="16">
        <v>42240</v>
      </c>
      <c r="I56" s="14" t="s">
        <v>153</v>
      </c>
      <c r="J56" s="14">
        <v>1613536399</v>
      </c>
      <c r="K56" s="14" t="s">
        <v>20</v>
      </c>
      <c r="L56" s="14" t="s">
        <v>45</v>
      </c>
    </row>
    <row r="57" spans="1:12" x14ac:dyDescent="0.25">
      <c r="A57" s="18" t="s">
        <v>152</v>
      </c>
      <c r="B57" s="14" t="s">
        <v>24</v>
      </c>
      <c r="C57" s="14" t="s">
        <v>129</v>
      </c>
      <c r="D57" s="14" t="s">
        <v>27</v>
      </c>
      <c r="E57" s="51">
        <v>450</v>
      </c>
      <c r="F57" s="52">
        <v>3.5350000000000001</v>
      </c>
      <c r="G57" s="156">
        <v>1590.75</v>
      </c>
      <c r="H57" s="16">
        <v>42242</v>
      </c>
      <c r="I57" s="14" t="s">
        <v>151</v>
      </c>
      <c r="J57" s="14">
        <v>1613540595</v>
      </c>
      <c r="K57" s="14" t="s">
        <v>20</v>
      </c>
      <c r="L57" s="14" t="s">
        <v>5</v>
      </c>
    </row>
    <row r="58" spans="1:12" x14ac:dyDescent="0.25">
      <c r="A58" s="18" t="s">
        <v>150</v>
      </c>
      <c r="B58" s="14" t="s">
        <v>24</v>
      </c>
      <c r="C58" s="14" t="s">
        <v>149</v>
      </c>
      <c r="D58" s="14" t="s">
        <v>27</v>
      </c>
      <c r="E58" s="51">
        <v>950</v>
      </c>
      <c r="F58" s="52">
        <v>3.5350000000000001</v>
      </c>
      <c r="G58" s="156">
        <v>3358.25</v>
      </c>
      <c r="H58" s="16">
        <v>42242</v>
      </c>
      <c r="I58" s="14" t="s">
        <v>148</v>
      </c>
      <c r="J58" s="14"/>
      <c r="K58" s="14" t="s">
        <v>20</v>
      </c>
      <c r="L58" s="14" t="s">
        <v>5</v>
      </c>
    </row>
    <row r="59" spans="1:12" x14ac:dyDescent="0.25">
      <c r="A59" s="18" t="s">
        <v>147</v>
      </c>
      <c r="B59" s="14" t="s">
        <v>24</v>
      </c>
      <c r="C59" s="14" t="s">
        <v>115</v>
      </c>
      <c r="D59" s="14" t="s">
        <v>27</v>
      </c>
      <c r="E59" s="51">
        <v>600</v>
      </c>
      <c r="F59" s="52">
        <v>3.5350000000000001</v>
      </c>
      <c r="G59" s="156">
        <v>2121</v>
      </c>
      <c r="H59" s="16">
        <v>42242</v>
      </c>
      <c r="I59" s="14" t="s">
        <v>146</v>
      </c>
      <c r="J59" s="14">
        <v>1613540650</v>
      </c>
      <c r="K59" s="14" t="s">
        <v>20</v>
      </c>
      <c r="L59" s="14" t="s">
        <v>5</v>
      </c>
    </row>
    <row r="60" spans="1:12" x14ac:dyDescent="0.25">
      <c r="A60" s="18" t="s">
        <v>145</v>
      </c>
      <c r="B60" s="14" t="s">
        <v>24</v>
      </c>
      <c r="C60" s="14" t="s">
        <v>144</v>
      </c>
      <c r="D60" s="14" t="s">
        <v>27</v>
      </c>
      <c r="E60" s="51">
        <v>425</v>
      </c>
      <c r="F60" s="52">
        <v>3.5350000000000001</v>
      </c>
      <c r="G60" s="156">
        <v>1502.37</v>
      </c>
      <c r="H60" s="16">
        <v>42242</v>
      </c>
      <c r="I60" s="14" t="s">
        <v>143</v>
      </c>
      <c r="J60" s="14">
        <v>1613540634</v>
      </c>
      <c r="K60" s="14" t="s">
        <v>20</v>
      </c>
      <c r="L60" s="14" t="s">
        <v>5</v>
      </c>
    </row>
    <row r="61" spans="1:12" x14ac:dyDescent="0.25">
      <c r="A61" s="18" t="s">
        <v>142</v>
      </c>
      <c r="B61" s="14" t="s">
        <v>24</v>
      </c>
      <c r="C61" s="14" t="s">
        <v>135</v>
      </c>
      <c r="D61" s="14" t="s">
        <v>27</v>
      </c>
      <c r="E61" s="51">
        <v>919</v>
      </c>
      <c r="F61" s="52">
        <v>3.5350000000000001</v>
      </c>
      <c r="G61" s="156">
        <v>3248.66</v>
      </c>
      <c r="H61" s="16">
        <v>42242</v>
      </c>
      <c r="I61" s="14" t="s">
        <v>141</v>
      </c>
      <c r="J61" s="14">
        <v>1613540695</v>
      </c>
      <c r="K61" s="14" t="s">
        <v>20</v>
      </c>
      <c r="L61" s="14" t="s">
        <v>5</v>
      </c>
    </row>
    <row r="62" spans="1:12" x14ac:dyDescent="0.25">
      <c r="A62" s="18" t="s">
        <v>140</v>
      </c>
      <c r="B62" s="14" t="s">
        <v>24</v>
      </c>
      <c r="C62" s="14" t="s">
        <v>109</v>
      </c>
      <c r="D62" s="14" t="s">
        <v>27</v>
      </c>
      <c r="E62" s="51">
        <v>2000</v>
      </c>
      <c r="F62" s="52">
        <v>3.5350000000000001</v>
      </c>
      <c r="G62" s="156">
        <v>7070</v>
      </c>
      <c r="H62" s="16">
        <v>42242</v>
      </c>
      <c r="I62" s="14" t="s">
        <v>139</v>
      </c>
      <c r="J62" s="14">
        <v>1613540571</v>
      </c>
      <c r="K62" s="14" t="s">
        <v>20</v>
      </c>
      <c r="L62" s="14" t="s">
        <v>5</v>
      </c>
    </row>
    <row r="63" spans="1:12" x14ac:dyDescent="0.25">
      <c r="A63" s="18" t="s">
        <v>138</v>
      </c>
      <c r="B63" s="14" t="s">
        <v>24</v>
      </c>
      <c r="C63" s="14" t="s">
        <v>115</v>
      </c>
      <c r="D63" s="14" t="s">
        <v>27</v>
      </c>
      <c r="E63" s="51">
        <v>2100</v>
      </c>
      <c r="F63" s="52">
        <v>3.5350000000000001</v>
      </c>
      <c r="G63" s="156">
        <v>7423.5</v>
      </c>
      <c r="H63" s="16">
        <v>42242</v>
      </c>
      <c r="I63" s="14" t="s">
        <v>137</v>
      </c>
      <c r="J63" s="14">
        <v>1613540711</v>
      </c>
      <c r="K63" s="14" t="s">
        <v>20</v>
      </c>
      <c r="L63" s="14" t="s">
        <v>5</v>
      </c>
    </row>
    <row r="64" spans="1:12" x14ac:dyDescent="0.25">
      <c r="A64" s="18" t="s">
        <v>136</v>
      </c>
      <c r="B64" s="14" t="s">
        <v>24</v>
      </c>
      <c r="C64" s="14" t="s">
        <v>135</v>
      </c>
      <c r="D64" s="14" t="s">
        <v>27</v>
      </c>
      <c r="E64" s="51">
        <v>1519</v>
      </c>
      <c r="F64" s="52">
        <v>3.5350000000000001</v>
      </c>
      <c r="G64" s="156">
        <v>5369.66</v>
      </c>
      <c r="H64" s="16">
        <v>42242</v>
      </c>
      <c r="I64" s="14" t="s">
        <v>134</v>
      </c>
      <c r="J64" s="14">
        <v>1613540722</v>
      </c>
      <c r="K64" s="14" t="s">
        <v>20</v>
      </c>
      <c r="L64" s="14" t="s">
        <v>5</v>
      </c>
    </row>
    <row r="65" spans="1:12" x14ac:dyDescent="0.25">
      <c r="A65" s="18" t="s">
        <v>133</v>
      </c>
      <c r="B65" s="14" t="s">
        <v>24</v>
      </c>
      <c r="C65" s="14" t="s">
        <v>132</v>
      </c>
      <c r="D65" s="14" t="s">
        <v>27</v>
      </c>
      <c r="E65" s="51">
        <v>205</v>
      </c>
      <c r="F65" s="52">
        <v>3.5655000000000001</v>
      </c>
      <c r="G65" s="156">
        <v>730.92</v>
      </c>
      <c r="H65" s="16">
        <v>42248</v>
      </c>
      <c r="I65" s="14" t="s">
        <v>131</v>
      </c>
      <c r="J65" s="14">
        <v>1613548152</v>
      </c>
      <c r="K65" s="14" t="s">
        <v>20</v>
      </c>
      <c r="L65" s="14" t="s">
        <v>45</v>
      </c>
    </row>
    <row r="66" spans="1:12" x14ac:dyDescent="0.25">
      <c r="A66" s="18" t="s">
        <v>130</v>
      </c>
      <c r="B66" s="14" t="s">
        <v>29</v>
      </c>
      <c r="C66" s="14" t="s">
        <v>129</v>
      </c>
      <c r="D66" s="14" t="s">
        <v>27</v>
      </c>
      <c r="E66" s="51">
        <v>2025</v>
      </c>
      <c r="F66" s="52">
        <v>3.5779999999999998</v>
      </c>
      <c r="G66" s="156">
        <v>7245.45</v>
      </c>
      <c r="H66" s="16">
        <v>42248</v>
      </c>
      <c r="I66" s="14" t="s">
        <v>128</v>
      </c>
      <c r="J66" s="14">
        <v>1613548835</v>
      </c>
      <c r="K66" s="14" t="s">
        <v>20</v>
      </c>
      <c r="L66" s="14" t="s">
        <v>4</v>
      </c>
    </row>
    <row r="67" spans="1:12" x14ac:dyDescent="0.25">
      <c r="A67" s="18" t="s">
        <v>127</v>
      </c>
      <c r="B67" s="14" t="s">
        <v>24</v>
      </c>
      <c r="C67" s="14" t="s">
        <v>87</v>
      </c>
      <c r="D67" s="14" t="s">
        <v>27</v>
      </c>
      <c r="E67" s="51">
        <v>2400</v>
      </c>
      <c r="F67" s="52">
        <v>3.625</v>
      </c>
      <c r="G67" s="156">
        <v>8700</v>
      </c>
      <c r="H67" s="16">
        <v>42249</v>
      </c>
      <c r="I67" s="14" t="s">
        <v>126</v>
      </c>
      <c r="J67" s="14">
        <v>1613552426</v>
      </c>
      <c r="K67" s="14" t="s">
        <v>20</v>
      </c>
      <c r="L67" s="14" t="s">
        <v>5</v>
      </c>
    </row>
    <row r="68" spans="1:12" x14ac:dyDescent="0.25">
      <c r="A68" s="18" t="s">
        <v>125</v>
      </c>
      <c r="B68" s="14" t="s">
        <v>124</v>
      </c>
      <c r="C68" s="14" t="s">
        <v>39</v>
      </c>
      <c r="D68" s="14" t="s">
        <v>27</v>
      </c>
      <c r="E68" s="51">
        <v>1350</v>
      </c>
      <c r="F68" s="52">
        <v>3.7799</v>
      </c>
      <c r="G68" s="156">
        <v>5102.8599999999997</v>
      </c>
      <c r="H68" s="16">
        <v>42255</v>
      </c>
      <c r="I68" s="14" t="s">
        <v>123</v>
      </c>
      <c r="J68" s="14">
        <v>1613572355</v>
      </c>
      <c r="K68" s="14" t="s">
        <v>20</v>
      </c>
      <c r="L68" s="14" t="s">
        <v>5</v>
      </c>
    </row>
    <row r="69" spans="1:12" x14ac:dyDescent="0.25">
      <c r="A69" s="18" t="s">
        <v>118</v>
      </c>
      <c r="B69" s="14" t="s">
        <v>24</v>
      </c>
      <c r="C69" s="14" t="s">
        <v>77</v>
      </c>
      <c r="D69" s="14" t="s">
        <v>27</v>
      </c>
      <c r="E69" s="51">
        <v>2000</v>
      </c>
      <c r="F69" s="52">
        <v>3.8849999999999998</v>
      </c>
      <c r="G69" s="156">
        <v>7770</v>
      </c>
      <c r="H69" s="16">
        <v>42263</v>
      </c>
      <c r="I69" s="14" t="s">
        <v>117</v>
      </c>
      <c r="J69" s="14">
        <v>1613591800</v>
      </c>
      <c r="K69" s="14" t="s">
        <v>20</v>
      </c>
      <c r="L69" s="14" t="s">
        <v>5</v>
      </c>
    </row>
    <row r="70" spans="1:12" x14ac:dyDescent="0.25">
      <c r="A70" s="18" t="s">
        <v>116</v>
      </c>
      <c r="B70" s="14" t="s">
        <v>24</v>
      </c>
      <c r="C70" s="14" t="s">
        <v>115</v>
      </c>
      <c r="D70" s="14" t="s">
        <v>27</v>
      </c>
      <c r="E70" s="51">
        <v>1875</v>
      </c>
      <c r="F70" s="52">
        <v>3.8849999999999998</v>
      </c>
      <c r="G70" s="156">
        <v>7284.37</v>
      </c>
      <c r="H70" s="16">
        <v>42263</v>
      </c>
      <c r="I70" s="14" t="s">
        <v>114</v>
      </c>
      <c r="J70" s="14">
        <v>1613591806</v>
      </c>
      <c r="K70" s="14" t="s">
        <v>20</v>
      </c>
      <c r="L70" s="14" t="s">
        <v>5</v>
      </c>
    </row>
    <row r="71" spans="1:12" x14ac:dyDescent="0.25">
      <c r="A71" s="18" t="s">
        <v>113</v>
      </c>
      <c r="B71" s="14" t="s">
        <v>24</v>
      </c>
      <c r="C71" s="14" t="s">
        <v>112</v>
      </c>
      <c r="D71" s="14" t="s">
        <v>27</v>
      </c>
      <c r="E71" s="51">
        <v>875</v>
      </c>
      <c r="F71" s="52">
        <v>3.8849999999999998</v>
      </c>
      <c r="G71" s="156">
        <v>3399.37</v>
      </c>
      <c r="H71" s="16">
        <v>42263</v>
      </c>
      <c r="I71" s="14" t="s">
        <v>111</v>
      </c>
      <c r="J71" s="14">
        <v>1613591810</v>
      </c>
      <c r="K71" s="14" t="s">
        <v>20</v>
      </c>
      <c r="L71" s="14" t="s">
        <v>5</v>
      </c>
    </row>
    <row r="72" spans="1:12" x14ac:dyDescent="0.25">
      <c r="A72" s="18" t="s">
        <v>110</v>
      </c>
      <c r="B72" s="14" t="s">
        <v>106</v>
      </c>
      <c r="C72" s="14" t="s">
        <v>109</v>
      </c>
      <c r="D72" s="14" t="s">
        <v>27</v>
      </c>
      <c r="E72" s="51">
        <v>2000</v>
      </c>
      <c r="F72" s="52">
        <v>3.9929999999999999</v>
      </c>
      <c r="G72" s="156">
        <v>7986</v>
      </c>
      <c r="H72" s="16">
        <v>42270</v>
      </c>
      <c r="I72" s="14" t="s">
        <v>108</v>
      </c>
      <c r="J72" s="14">
        <v>1613602733</v>
      </c>
      <c r="K72" s="14" t="s">
        <v>20</v>
      </c>
      <c r="L72" s="14" t="s">
        <v>5</v>
      </c>
    </row>
    <row r="73" spans="1:12" x14ac:dyDescent="0.25">
      <c r="A73" s="18" t="s">
        <v>107</v>
      </c>
      <c r="B73" s="14" t="s">
        <v>106</v>
      </c>
      <c r="C73" s="14" t="s">
        <v>105</v>
      </c>
      <c r="D73" s="14" t="s">
        <v>41</v>
      </c>
      <c r="E73" s="51">
        <v>670</v>
      </c>
      <c r="F73" s="52">
        <v>4.4770000000000003</v>
      </c>
      <c r="G73" s="156">
        <v>2999.59</v>
      </c>
      <c r="H73" s="16">
        <v>42270</v>
      </c>
      <c r="I73" s="14" t="s">
        <v>104</v>
      </c>
      <c r="J73" s="14">
        <v>1613602720</v>
      </c>
      <c r="K73" s="14" t="s">
        <v>20</v>
      </c>
      <c r="L73" s="14" t="s">
        <v>5</v>
      </c>
    </row>
    <row r="74" spans="1:12" x14ac:dyDescent="0.25">
      <c r="A74" s="18" t="s">
        <v>58</v>
      </c>
      <c r="B74" s="14" t="s">
        <v>24</v>
      </c>
      <c r="C74" s="14" t="s">
        <v>57</v>
      </c>
      <c r="D74" s="14" t="s">
        <v>27</v>
      </c>
      <c r="E74" s="51">
        <v>500</v>
      </c>
      <c r="F74" s="52">
        <v>4.1315</v>
      </c>
      <c r="G74" s="156">
        <v>2065.75</v>
      </c>
      <c r="H74" s="16">
        <v>42278</v>
      </c>
      <c r="I74" s="14">
        <v>15339369</v>
      </c>
      <c r="J74" s="14">
        <v>1613615748</v>
      </c>
      <c r="K74" s="14" t="s">
        <v>20</v>
      </c>
      <c r="L74" s="14" t="s">
        <v>45</v>
      </c>
    </row>
    <row r="75" spans="1:12" x14ac:dyDescent="0.25">
      <c r="A75" s="18" t="s">
        <v>96</v>
      </c>
      <c r="B75" s="14" t="s">
        <v>33</v>
      </c>
      <c r="C75" s="14" t="s">
        <v>39</v>
      </c>
      <c r="D75" s="14" t="s">
        <v>27</v>
      </c>
      <c r="E75" s="51">
        <v>1350</v>
      </c>
      <c r="F75" s="52">
        <v>3.9169999999999998</v>
      </c>
      <c r="G75" s="156">
        <v>5287.95</v>
      </c>
      <c r="H75" s="16">
        <v>42284</v>
      </c>
      <c r="I75" s="14" t="s">
        <v>95</v>
      </c>
      <c r="J75" s="14"/>
      <c r="K75" s="14" t="s">
        <v>20</v>
      </c>
      <c r="L75" s="14" t="s">
        <v>5</v>
      </c>
    </row>
    <row r="76" spans="1:12" x14ac:dyDescent="0.25">
      <c r="A76" s="18" t="s">
        <v>94</v>
      </c>
      <c r="B76" s="14" t="s">
        <v>93</v>
      </c>
      <c r="C76" s="14" t="s">
        <v>92</v>
      </c>
      <c r="D76" s="14" t="s">
        <v>27</v>
      </c>
      <c r="E76" s="51">
        <v>300</v>
      </c>
      <c r="F76" s="52">
        <v>3.82</v>
      </c>
      <c r="G76" s="156">
        <v>1146</v>
      </c>
      <c r="H76" s="16">
        <v>42286</v>
      </c>
      <c r="I76" s="14" t="s">
        <v>91</v>
      </c>
      <c r="J76" s="14">
        <v>1613644611</v>
      </c>
      <c r="K76" s="14" t="s">
        <v>20</v>
      </c>
      <c r="L76" s="14" t="s">
        <v>4</v>
      </c>
    </row>
    <row r="77" spans="1:12" x14ac:dyDescent="0.25">
      <c r="A77" s="18" t="s">
        <v>90</v>
      </c>
      <c r="B77" s="14" t="s">
        <v>48</v>
      </c>
      <c r="C77" s="14" t="s">
        <v>55</v>
      </c>
      <c r="D77" s="14" t="s">
        <v>27</v>
      </c>
      <c r="E77" s="51">
        <v>2850</v>
      </c>
      <c r="F77" s="52">
        <v>3.7989999999999999</v>
      </c>
      <c r="G77" s="156">
        <v>10827.15</v>
      </c>
      <c r="H77" s="16">
        <v>42286</v>
      </c>
      <c r="I77" s="14" t="s">
        <v>89</v>
      </c>
      <c r="J77" s="14">
        <v>1613644646</v>
      </c>
      <c r="K77" s="14" t="s">
        <v>20</v>
      </c>
      <c r="L77" s="14" t="s">
        <v>5</v>
      </c>
    </row>
    <row r="78" spans="1:12" x14ac:dyDescent="0.25">
      <c r="A78" s="18" t="s">
        <v>88</v>
      </c>
      <c r="B78" s="14" t="s">
        <v>48</v>
      </c>
      <c r="C78" s="14" t="s">
        <v>87</v>
      </c>
      <c r="D78" s="14" t="s">
        <v>27</v>
      </c>
      <c r="E78" s="51">
        <v>750</v>
      </c>
      <c r="F78" s="52">
        <v>3.8650000000000002</v>
      </c>
      <c r="G78" s="156">
        <v>2898.75</v>
      </c>
      <c r="H78" s="16">
        <v>42290</v>
      </c>
      <c r="I78" s="14" t="s">
        <v>86</v>
      </c>
      <c r="J78" s="14">
        <v>1613646795</v>
      </c>
      <c r="K78" s="14" t="s">
        <v>20</v>
      </c>
      <c r="L78" s="14" t="s">
        <v>5</v>
      </c>
    </row>
    <row r="79" spans="1:12" x14ac:dyDescent="0.25">
      <c r="A79" s="18" t="s">
        <v>85</v>
      </c>
      <c r="B79" s="14" t="s">
        <v>48</v>
      </c>
      <c r="C79" s="14" t="s">
        <v>52</v>
      </c>
      <c r="D79" s="14" t="s">
        <v>51</v>
      </c>
      <c r="E79" s="51">
        <v>1450</v>
      </c>
      <c r="F79" s="52">
        <v>5.9160000000000004</v>
      </c>
      <c r="G79" s="156">
        <v>8578.2000000000007</v>
      </c>
      <c r="H79" s="16">
        <v>42290</v>
      </c>
      <c r="I79" s="14" t="s">
        <v>84</v>
      </c>
      <c r="J79" s="14"/>
      <c r="K79" s="14" t="s">
        <v>20</v>
      </c>
      <c r="L79" s="14" t="s">
        <v>5</v>
      </c>
    </row>
    <row r="80" spans="1:12" x14ac:dyDescent="0.25">
      <c r="A80" s="18" t="s">
        <v>68</v>
      </c>
      <c r="B80" s="14" t="s">
        <v>24</v>
      </c>
      <c r="C80" s="14" t="s">
        <v>67</v>
      </c>
      <c r="D80" s="14" t="s">
        <v>51</v>
      </c>
      <c r="E80" s="51">
        <v>1420</v>
      </c>
      <c r="F80" s="52">
        <v>5.9240000000000004</v>
      </c>
      <c r="G80" s="156">
        <v>8412.08</v>
      </c>
      <c r="H80" s="16">
        <v>42290</v>
      </c>
      <c r="I80" s="14">
        <v>15342202</v>
      </c>
      <c r="J80" s="14">
        <v>1613646701</v>
      </c>
      <c r="K80" s="14" t="s">
        <v>20</v>
      </c>
      <c r="L80" s="14" t="s">
        <v>45</v>
      </c>
    </row>
    <row r="81" spans="1:12" x14ac:dyDescent="0.25">
      <c r="A81" s="144" t="s">
        <v>83</v>
      </c>
      <c r="B81" s="145" t="s">
        <v>24</v>
      </c>
      <c r="C81" s="145" t="s">
        <v>39</v>
      </c>
      <c r="D81" s="145" t="s">
        <v>27</v>
      </c>
      <c r="E81" s="146">
        <v>2250</v>
      </c>
      <c r="F81" s="147">
        <v>3.9929999999999999</v>
      </c>
      <c r="G81" s="157">
        <v>8624.25</v>
      </c>
      <c r="H81" s="148">
        <v>42292</v>
      </c>
      <c r="I81" s="145">
        <v>15342907</v>
      </c>
      <c r="J81" s="145">
        <v>1613652884</v>
      </c>
      <c r="K81" s="145" t="s">
        <v>20</v>
      </c>
      <c r="L81" s="145" t="s">
        <v>5</v>
      </c>
    </row>
    <row r="82" spans="1:12" ht="30" x14ac:dyDescent="0.25">
      <c r="A82" s="18" t="s">
        <v>82</v>
      </c>
      <c r="B82" s="14" t="s">
        <v>81</v>
      </c>
      <c r="C82" s="14" t="s">
        <v>80</v>
      </c>
      <c r="D82" s="14" t="s">
        <v>27</v>
      </c>
      <c r="E82" s="51">
        <v>645</v>
      </c>
      <c r="F82" s="52">
        <v>3.9169999999999998</v>
      </c>
      <c r="G82" s="156">
        <v>2526.46</v>
      </c>
      <c r="H82" s="16">
        <v>42298</v>
      </c>
      <c r="I82" s="14" t="s">
        <v>79</v>
      </c>
      <c r="J82" s="14">
        <v>1613659011</v>
      </c>
      <c r="K82" s="14" t="s">
        <v>20</v>
      </c>
      <c r="L82" s="14" t="s">
        <v>4</v>
      </c>
    </row>
    <row r="83" spans="1:12" x14ac:dyDescent="0.25">
      <c r="A83" s="18" t="s">
        <v>78</v>
      </c>
      <c r="B83" s="14" t="s">
        <v>29</v>
      </c>
      <c r="C83" s="14" t="s">
        <v>77</v>
      </c>
      <c r="D83" s="14" t="s">
        <v>27</v>
      </c>
      <c r="E83" s="51">
        <v>1940</v>
      </c>
      <c r="F83" s="52">
        <v>3.8980000000000001</v>
      </c>
      <c r="G83" s="156">
        <v>7562.12</v>
      </c>
      <c r="H83" s="16">
        <v>42298</v>
      </c>
      <c r="I83" s="14" t="s">
        <v>76</v>
      </c>
      <c r="J83" s="14">
        <v>1613658951</v>
      </c>
      <c r="K83" s="14" t="s">
        <v>20</v>
      </c>
      <c r="L83" s="14" t="s">
        <v>4</v>
      </c>
    </row>
    <row r="84" spans="1:12" ht="30" x14ac:dyDescent="0.25">
      <c r="A84" s="18" t="s">
        <v>75</v>
      </c>
      <c r="B84" s="14" t="s">
        <v>74</v>
      </c>
      <c r="C84" s="14" t="s">
        <v>73</v>
      </c>
      <c r="D84" s="14" t="s">
        <v>27</v>
      </c>
      <c r="E84" s="51">
        <v>820</v>
      </c>
      <c r="F84" s="52">
        <v>3.2469999999999999</v>
      </c>
      <c r="G84" s="156">
        <v>2662.54</v>
      </c>
      <c r="H84" s="16">
        <v>42303</v>
      </c>
      <c r="I84" s="14" t="s">
        <v>72</v>
      </c>
      <c r="J84" s="14">
        <v>1613663404</v>
      </c>
      <c r="K84" s="14" t="s">
        <v>20</v>
      </c>
      <c r="L84" s="14" t="s">
        <v>4</v>
      </c>
    </row>
    <row r="85" spans="1:12" ht="30" x14ac:dyDescent="0.25">
      <c r="A85" s="18" t="s">
        <v>71</v>
      </c>
      <c r="B85" s="14" t="s">
        <v>33</v>
      </c>
      <c r="C85" s="14" t="s">
        <v>70</v>
      </c>
      <c r="D85" s="14" t="s">
        <v>27</v>
      </c>
      <c r="E85" s="51">
        <v>500</v>
      </c>
      <c r="F85" s="52">
        <v>3.9089999999999998</v>
      </c>
      <c r="G85" s="156">
        <v>1954.5</v>
      </c>
      <c r="H85" s="16">
        <v>42307</v>
      </c>
      <c r="I85" s="14" t="s">
        <v>69</v>
      </c>
      <c r="J85" s="14">
        <v>1613670707</v>
      </c>
      <c r="K85" s="14" t="s">
        <v>20</v>
      </c>
      <c r="L85" s="14" t="s">
        <v>45</v>
      </c>
    </row>
    <row r="86" spans="1:12" x14ac:dyDescent="0.25">
      <c r="A86" s="18" t="s">
        <v>68</v>
      </c>
      <c r="B86" s="14" t="s">
        <v>24</v>
      </c>
      <c r="C86" s="14" t="s">
        <v>67</v>
      </c>
      <c r="D86" s="14" t="s">
        <v>51</v>
      </c>
      <c r="E86" s="51">
        <v>2840</v>
      </c>
      <c r="F86" s="52">
        <v>6.0129999999999999</v>
      </c>
      <c r="G86" s="156">
        <v>17076.919999999998</v>
      </c>
      <c r="H86" s="16">
        <v>42311</v>
      </c>
      <c r="I86" s="14">
        <v>15347478</v>
      </c>
      <c r="J86" s="14">
        <v>161362362</v>
      </c>
      <c r="K86" s="14" t="s">
        <v>20</v>
      </c>
      <c r="L86" s="14" t="s">
        <v>45</v>
      </c>
    </row>
    <row r="87" spans="1:12" x14ac:dyDescent="0.25">
      <c r="A87" s="18" t="s">
        <v>59</v>
      </c>
      <c r="B87" s="14" t="s">
        <v>24</v>
      </c>
      <c r="C87" s="14" t="s">
        <v>36</v>
      </c>
      <c r="D87" s="14" t="s">
        <v>27</v>
      </c>
      <c r="E87" s="51">
        <v>2200</v>
      </c>
      <c r="F87" s="52">
        <v>3.8460000000000001</v>
      </c>
      <c r="G87" s="156">
        <v>8461.2000000000007</v>
      </c>
      <c r="H87" s="16">
        <v>42326</v>
      </c>
      <c r="I87" s="14">
        <v>15352789</v>
      </c>
      <c r="J87" s="14">
        <v>1613718375</v>
      </c>
      <c r="K87" s="14" t="s">
        <v>20</v>
      </c>
      <c r="L87" s="14" t="s">
        <v>5</v>
      </c>
    </row>
    <row r="88" spans="1:12" x14ac:dyDescent="0.25">
      <c r="A88" s="18" t="s">
        <v>58</v>
      </c>
      <c r="B88" s="14" t="s">
        <v>24</v>
      </c>
      <c r="C88" s="14" t="s">
        <v>57</v>
      </c>
      <c r="D88" s="14" t="s">
        <v>27</v>
      </c>
      <c r="E88" s="51">
        <v>4230</v>
      </c>
      <c r="F88" s="52">
        <v>3.7610000000000001</v>
      </c>
      <c r="G88" s="156">
        <v>15909.03</v>
      </c>
      <c r="H88" s="16">
        <v>42331</v>
      </c>
      <c r="I88" s="14">
        <v>15354185</v>
      </c>
      <c r="J88" s="14">
        <v>1613725242</v>
      </c>
      <c r="K88" s="14" t="s">
        <v>20</v>
      </c>
      <c r="L88" s="14" t="s">
        <v>45</v>
      </c>
    </row>
    <row r="89" spans="1:12" x14ac:dyDescent="0.25">
      <c r="A89" s="18" t="s">
        <v>56</v>
      </c>
      <c r="B89" s="14" t="s">
        <v>48</v>
      </c>
      <c r="C89" s="14" t="s">
        <v>55</v>
      </c>
      <c r="D89" s="14" t="s">
        <v>27</v>
      </c>
      <c r="E89" s="51">
        <v>875</v>
      </c>
      <c r="F89" s="52">
        <v>3.726</v>
      </c>
      <c r="G89" s="156">
        <v>3260.25</v>
      </c>
      <c r="H89" s="16">
        <v>42333</v>
      </c>
      <c r="I89" s="14" t="s">
        <v>54</v>
      </c>
      <c r="J89" s="14">
        <v>1613730289</v>
      </c>
      <c r="K89" s="14" t="s">
        <v>20</v>
      </c>
      <c r="L89" s="14" t="s">
        <v>5</v>
      </c>
    </row>
    <row r="90" spans="1:12" x14ac:dyDescent="0.25">
      <c r="A90" s="18" t="s">
        <v>53</v>
      </c>
      <c r="B90" s="14" t="s">
        <v>24</v>
      </c>
      <c r="C90" s="14" t="s">
        <v>52</v>
      </c>
      <c r="D90" s="14" t="s">
        <v>51</v>
      </c>
      <c r="E90" s="51">
        <v>698</v>
      </c>
      <c r="F90" s="52">
        <v>5.6559999999999997</v>
      </c>
      <c r="G90" s="156">
        <v>3947.88</v>
      </c>
      <c r="H90" s="16">
        <v>42333</v>
      </c>
      <c r="I90" s="14" t="s">
        <v>50</v>
      </c>
      <c r="J90" s="14">
        <v>1613730298</v>
      </c>
      <c r="K90" s="14" t="s">
        <v>20</v>
      </c>
      <c r="L90" s="14" t="s">
        <v>5</v>
      </c>
    </row>
    <row r="91" spans="1:12" ht="30" x14ac:dyDescent="0.25">
      <c r="A91" s="18" t="s">
        <v>49</v>
      </c>
      <c r="B91" s="14" t="s">
        <v>48</v>
      </c>
      <c r="C91" s="14" t="s">
        <v>47</v>
      </c>
      <c r="D91" s="14" t="s">
        <v>41</v>
      </c>
      <c r="E91" s="51">
        <v>234</v>
      </c>
      <c r="F91" s="52">
        <v>4.0030000000000001</v>
      </c>
      <c r="G91" s="156">
        <v>936.7</v>
      </c>
      <c r="H91" s="16">
        <v>42338</v>
      </c>
      <c r="I91" s="14" t="s">
        <v>46</v>
      </c>
      <c r="J91" s="14">
        <v>1613735910</v>
      </c>
      <c r="K91" s="14" t="s">
        <v>20</v>
      </c>
      <c r="L91" s="14" t="s">
        <v>45</v>
      </c>
    </row>
    <row r="92" spans="1:12" x14ac:dyDescent="0.25">
      <c r="A92" s="18" t="s">
        <v>44</v>
      </c>
      <c r="B92" s="14" t="s">
        <v>43</v>
      </c>
      <c r="C92" s="14" t="s">
        <v>42</v>
      </c>
      <c r="D92" s="14" t="s">
        <v>41</v>
      </c>
      <c r="E92" s="51">
        <v>1950</v>
      </c>
      <c r="F92" s="52">
        <v>4.056</v>
      </c>
      <c r="G92" s="156">
        <v>7909.2</v>
      </c>
      <c r="H92" s="16">
        <v>42347</v>
      </c>
      <c r="I92" s="14">
        <v>15360380</v>
      </c>
      <c r="J92" s="14">
        <v>1613768537</v>
      </c>
      <c r="K92" s="14" t="s">
        <v>20</v>
      </c>
      <c r="L92" s="14" t="s">
        <v>4</v>
      </c>
    </row>
    <row r="93" spans="1:12" x14ac:dyDescent="0.25">
      <c r="A93" s="18" t="s">
        <v>40</v>
      </c>
      <c r="B93" s="14" t="s">
        <v>29</v>
      </c>
      <c r="C93" s="14" t="s">
        <v>39</v>
      </c>
      <c r="D93" s="14" t="s">
        <v>27</v>
      </c>
      <c r="E93" s="51">
        <v>2250</v>
      </c>
      <c r="F93" s="52">
        <v>3.86</v>
      </c>
      <c r="G93" s="156">
        <v>8685</v>
      </c>
      <c r="H93" s="16">
        <v>42353</v>
      </c>
      <c r="I93" s="14" t="s">
        <v>38</v>
      </c>
      <c r="J93" s="14">
        <v>1613779694</v>
      </c>
      <c r="K93" s="14" t="s">
        <v>20</v>
      </c>
      <c r="L93" s="14" t="s">
        <v>5</v>
      </c>
    </row>
    <row r="94" spans="1:12" x14ac:dyDescent="0.25">
      <c r="A94" s="18" t="s">
        <v>37</v>
      </c>
      <c r="B94" s="14" t="s">
        <v>33</v>
      </c>
      <c r="C94" s="14" t="s">
        <v>36</v>
      </c>
      <c r="D94" s="14" t="s">
        <v>27</v>
      </c>
      <c r="E94" s="51">
        <v>2200</v>
      </c>
      <c r="F94" s="52">
        <v>3.903</v>
      </c>
      <c r="G94" s="156">
        <v>8586.6</v>
      </c>
      <c r="H94" s="16">
        <v>42354</v>
      </c>
      <c r="I94" s="14" t="s">
        <v>35</v>
      </c>
      <c r="J94" s="14">
        <v>1613782275</v>
      </c>
      <c r="K94" s="14" t="s">
        <v>20</v>
      </c>
      <c r="L94" s="14" t="s">
        <v>5</v>
      </c>
    </row>
    <row r="95" spans="1:12" ht="30" x14ac:dyDescent="0.25">
      <c r="A95" s="18" t="s">
        <v>25</v>
      </c>
      <c r="B95" s="14" t="s">
        <v>24</v>
      </c>
      <c r="C95" s="14" t="s">
        <v>23</v>
      </c>
      <c r="D95" s="14" t="s">
        <v>22</v>
      </c>
      <c r="E95" s="51">
        <v>1640</v>
      </c>
      <c r="F95" s="52">
        <v>3.9630000000000001</v>
      </c>
      <c r="G95" s="156">
        <v>6499.32</v>
      </c>
      <c r="H95" s="16">
        <v>42361</v>
      </c>
      <c r="I95" s="14" t="s">
        <v>21</v>
      </c>
      <c r="J95" s="14">
        <v>161379887</v>
      </c>
      <c r="K95" s="14" t="s">
        <v>20</v>
      </c>
      <c r="L95" s="14" t="s">
        <v>5</v>
      </c>
    </row>
    <row r="96" spans="1:12" x14ac:dyDescent="0.25">
      <c r="A96" s="92" t="s">
        <v>18</v>
      </c>
      <c r="B96" s="92">
        <v>94</v>
      </c>
      <c r="C96" s="90"/>
      <c r="D96" s="90"/>
      <c r="E96" s="90"/>
      <c r="F96" s="90"/>
      <c r="G96" s="95">
        <f>SUM(G2:G95)</f>
        <v>1864773.0700000005</v>
      </c>
      <c r="H96" s="90"/>
      <c r="I96" s="90"/>
      <c r="J96" s="90"/>
      <c r="K96" s="90"/>
      <c r="L96" s="90"/>
    </row>
  </sheetData>
  <autoFilter ref="A1:L96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2"/>
  <sheetViews>
    <sheetView workbookViewId="0">
      <selection activeCell="C185" sqref="C185"/>
    </sheetView>
  </sheetViews>
  <sheetFormatPr defaultRowHeight="15" x14ac:dyDescent="0.25"/>
  <cols>
    <col min="1" max="1" width="21.7109375" style="1" bestFit="1" customWidth="1"/>
    <col min="2" max="2" width="21" style="158" bestFit="1" customWidth="1"/>
    <col min="3" max="3" width="12.7109375" style="1" bestFit="1" customWidth="1"/>
    <col min="4" max="4" width="12.7109375" style="13" bestFit="1" customWidth="1"/>
    <col min="5" max="5" width="14.42578125" style="13" bestFit="1" customWidth="1"/>
    <col min="6" max="6" width="15.140625" style="13" customWidth="1"/>
    <col min="7" max="7" width="10.5703125" style="13" bestFit="1" customWidth="1"/>
    <col min="8" max="8" width="12.7109375" style="13" bestFit="1" customWidth="1"/>
    <col min="9" max="9" width="13.140625" style="13" bestFit="1" customWidth="1"/>
    <col min="10" max="10" width="12.85546875" style="13" bestFit="1" customWidth="1"/>
    <col min="11" max="11" width="13.42578125" style="13" bestFit="1" customWidth="1"/>
    <col min="12" max="12" width="11.140625" style="1" bestFit="1" customWidth="1"/>
    <col min="13" max="13" width="10.7109375" style="1" bestFit="1" customWidth="1"/>
    <col min="14" max="14" width="6" style="1" bestFit="1" customWidth="1"/>
    <col min="15" max="15" width="8" style="1" bestFit="1" customWidth="1"/>
    <col min="16" max="16" width="36.5703125" style="1" bestFit="1" customWidth="1"/>
    <col min="17" max="16384" width="9.140625" style="1"/>
  </cols>
  <sheetData>
    <row r="1" spans="1:16" ht="25.5" x14ac:dyDescent="0.25">
      <c r="A1" s="22" t="s">
        <v>927</v>
      </c>
      <c r="B1" s="189" t="s">
        <v>926</v>
      </c>
      <c r="C1" s="22" t="s">
        <v>418</v>
      </c>
      <c r="D1" s="65" t="s">
        <v>925</v>
      </c>
      <c r="E1" s="65" t="s">
        <v>924</v>
      </c>
      <c r="F1" s="65" t="s">
        <v>1605</v>
      </c>
      <c r="G1" s="65" t="s">
        <v>923</v>
      </c>
      <c r="H1" s="65" t="s">
        <v>922</v>
      </c>
      <c r="I1" s="65" t="s">
        <v>921</v>
      </c>
      <c r="J1" s="65" t="s">
        <v>920</v>
      </c>
      <c r="K1" s="65" t="s">
        <v>919</v>
      </c>
      <c r="L1" s="22" t="s">
        <v>918</v>
      </c>
      <c r="M1" s="22" t="s">
        <v>412</v>
      </c>
      <c r="N1" s="22" t="s">
        <v>917</v>
      </c>
      <c r="O1" s="22" t="s">
        <v>916</v>
      </c>
      <c r="P1" s="22" t="s">
        <v>915</v>
      </c>
    </row>
    <row r="2" spans="1:16" ht="25.5" x14ac:dyDescent="0.25">
      <c r="A2" s="23" t="s">
        <v>907</v>
      </c>
      <c r="B2" s="190" t="s">
        <v>914</v>
      </c>
      <c r="C2" s="23" t="s">
        <v>1004</v>
      </c>
      <c r="D2" s="66">
        <v>0</v>
      </c>
      <c r="E2" s="66">
        <v>0</v>
      </c>
      <c r="F2" s="66">
        <v>0</v>
      </c>
      <c r="G2" s="66">
        <v>0</v>
      </c>
      <c r="H2" s="66">
        <v>0</v>
      </c>
      <c r="I2" s="66">
        <v>3710.91</v>
      </c>
      <c r="J2" s="66">
        <v>3710.91</v>
      </c>
      <c r="K2" s="66">
        <v>3710.91</v>
      </c>
      <c r="L2" s="24">
        <v>42030</v>
      </c>
      <c r="M2" s="24">
        <v>42045</v>
      </c>
      <c r="N2" s="23" t="s">
        <v>694</v>
      </c>
      <c r="O2" s="23">
        <v>800567</v>
      </c>
      <c r="P2" s="23" t="s">
        <v>913</v>
      </c>
    </row>
    <row r="3" spans="1:16" ht="38.25" x14ac:dyDescent="0.25">
      <c r="A3" s="23" t="s">
        <v>907</v>
      </c>
      <c r="B3" s="190" t="s">
        <v>574</v>
      </c>
      <c r="C3" s="23" t="s">
        <v>1004</v>
      </c>
      <c r="D3" s="66">
        <v>382.2</v>
      </c>
      <c r="E3" s="66">
        <v>1728.05</v>
      </c>
      <c r="F3" s="66">
        <v>132.85</v>
      </c>
      <c r="G3" s="66">
        <v>2110.25</v>
      </c>
      <c r="H3" s="66">
        <v>914.5</v>
      </c>
      <c r="I3" s="66">
        <v>646.84</v>
      </c>
      <c r="J3" s="66">
        <v>3671.59</v>
      </c>
      <c r="K3" s="66">
        <v>3538.74</v>
      </c>
      <c r="L3" s="24">
        <v>42059</v>
      </c>
      <c r="M3" s="24">
        <v>42088</v>
      </c>
      <c r="N3" s="23">
        <v>11957</v>
      </c>
      <c r="O3" s="23">
        <v>801189</v>
      </c>
      <c r="P3" s="23" t="s">
        <v>912</v>
      </c>
    </row>
    <row r="4" spans="1:16" ht="38.25" x14ac:dyDescent="0.25">
      <c r="A4" s="23" t="s">
        <v>907</v>
      </c>
      <c r="B4" s="190" t="s">
        <v>235</v>
      </c>
      <c r="C4" s="23" t="s">
        <v>1004</v>
      </c>
      <c r="D4" s="66">
        <v>3004.13</v>
      </c>
      <c r="E4" s="66">
        <v>2358.65</v>
      </c>
      <c r="F4" s="66">
        <v>147.83000000000001</v>
      </c>
      <c r="G4" s="66">
        <v>5362.78</v>
      </c>
      <c r="H4" s="66">
        <v>914.5</v>
      </c>
      <c r="I4" s="66">
        <v>1335.96</v>
      </c>
      <c r="J4" s="66">
        <v>7613.24</v>
      </c>
      <c r="K4" s="66">
        <v>7465.41</v>
      </c>
      <c r="L4" s="24">
        <v>42165</v>
      </c>
      <c r="M4" s="24">
        <v>42181</v>
      </c>
      <c r="N4" s="23">
        <v>12471</v>
      </c>
      <c r="O4" s="23">
        <v>802946</v>
      </c>
      <c r="P4" s="23" t="s">
        <v>911</v>
      </c>
    </row>
    <row r="5" spans="1:16" ht="25.5" x14ac:dyDescent="0.25">
      <c r="A5" s="23" t="s">
        <v>907</v>
      </c>
      <c r="B5" s="190" t="s">
        <v>330</v>
      </c>
      <c r="C5" s="23" t="s">
        <v>1004</v>
      </c>
      <c r="D5" s="66">
        <v>0</v>
      </c>
      <c r="E5" s="66">
        <v>0</v>
      </c>
      <c r="F5" s="66">
        <v>86.42</v>
      </c>
      <c r="G5" s="66">
        <v>0</v>
      </c>
      <c r="H5" s="66">
        <v>914.5</v>
      </c>
      <c r="I5" s="66">
        <v>915.68</v>
      </c>
      <c r="J5" s="66">
        <v>1830.18</v>
      </c>
      <c r="K5" s="66">
        <v>1743.76</v>
      </c>
      <c r="L5" s="24">
        <v>42214</v>
      </c>
      <c r="M5" s="24">
        <v>42250</v>
      </c>
      <c r="N5" s="23">
        <v>16475</v>
      </c>
      <c r="O5" s="23">
        <v>803859</v>
      </c>
      <c r="P5" s="23" t="s">
        <v>910</v>
      </c>
    </row>
    <row r="6" spans="1:16" ht="38.25" x14ac:dyDescent="0.25">
      <c r="A6" s="23" t="s">
        <v>907</v>
      </c>
      <c r="B6" s="190" t="s">
        <v>572</v>
      </c>
      <c r="C6" s="23" t="s">
        <v>1004</v>
      </c>
      <c r="D6" s="66">
        <v>581.85</v>
      </c>
      <c r="E6" s="66">
        <v>1261.1199999999999</v>
      </c>
      <c r="F6" s="66">
        <v>144.41</v>
      </c>
      <c r="G6" s="66">
        <v>1842.97</v>
      </c>
      <c r="H6" s="66">
        <v>914.5</v>
      </c>
      <c r="I6" s="66">
        <v>620.04</v>
      </c>
      <c r="J6" s="66">
        <v>3377.51</v>
      </c>
      <c r="K6" s="66">
        <v>3233.1</v>
      </c>
      <c r="L6" s="24">
        <v>42216</v>
      </c>
      <c r="M6" s="24">
        <v>42250</v>
      </c>
      <c r="N6" s="23">
        <v>12674</v>
      </c>
      <c r="O6" s="23">
        <v>803859</v>
      </c>
      <c r="P6" s="23" t="s">
        <v>909</v>
      </c>
    </row>
    <row r="7" spans="1:16" ht="25.5" x14ac:dyDescent="0.25">
      <c r="A7" s="23" t="s">
        <v>907</v>
      </c>
      <c r="B7" s="190" t="s">
        <v>665</v>
      </c>
      <c r="C7" s="23" t="s">
        <v>1004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I7" s="66">
        <v>11515.03</v>
      </c>
      <c r="J7" s="66">
        <v>11515.03</v>
      </c>
      <c r="K7" s="66">
        <v>11515.03</v>
      </c>
      <c r="L7" s="24">
        <v>42237</v>
      </c>
      <c r="M7" s="24">
        <v>42284</v>
      </c>
      <c r="N7" s="23" t="s">
        <v>694</v>
      </c>
      <c r="O7" s="23">
        <v>804336</v>
      </c>
      <c r="P7" s="23" t="s">
        <v>908</v>
      </c>
    </row>
    <row r="8" spans="1:16" ht="25.5" x14ac:dyDescent="0.25">
      <c r="A8" s="23" t="s">
        <v>907</v>
      </c>
      <c r="B8" s="190" t="s">
        <v>906</v>
      </c>
      <c r="C8" s="23" t="s">
        <v>1004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4196.4399999999996</v>
      </c>
      <c r="J8" s="66">
        <v>4196.4399999999996</v>
      </c>
      <c r="K8" s="66">
        <v>4196.4399999999996</v>
      </c>
      <c r="L8" s="24">
        <v>42237</v>
      </c>
      <c r="M8" s="24">
        <v>42284</v>
      </c>
      <c r="N8" s="23" t="s">
        <v>694</v>
      </c>
      <c r="O8" s="23">
        <v>804336</v>
      </c>
      <c r="P8" s="23" t="s">
        <v>905</v>
      </c>
    </row>
    <row r="9" spans="1:16" ht="63.75" x14ac:dyDescent="0.25">
      <c r="A9" s="23" t="s">
        <v>903</v>
      </c>
      <c r="B9" s="190" t="s">
        <v>565</v>
      </c>
      <c r="C9" s="23" t="s">
        <v>43</v>
      </c>
      <c r="D9" s="66">
        <v>188.66</v>
      </c>
      <c r="E9" s="66">
        <v>2668.66</v>
      </c>
      <c r="F9" s="66">
        <v>146.38999999999999</v>
      </c>
      <c r="G9" s="66">
        <v>2857.32</v>
      </c>
      <c r="H9" s="66">
        <v>914.5</v>
      </c>
      <c r="I9" s="66">
        <v>1647.34</v>
      </c>
      <c r="J9" s="66">
        <v>5419.16</v>
      </c>
      <c r="K9" s="66">
        <v>5272.78</v>
      </c>
      <c r="L9" s="24">
        <v>42121</v>
      </c>
      <c r="M9" s="24">
        <v>42129</v>
      </c>
      <c r="N9" s="23">
        <v>12288</v>
      </c>
      <c r="O9" s="23">
        <v>801978</v>
      </c>
      <c r="P9" s="23" t="s">
        <v>904</v>
      </c>
    </row>
    <row r="10" spans="1:16" ht="25.5" x14ac:dyDescent="0.25">
      <c r="A10" s="23" t="s">
        <v>903</v>
      </c>
      <c r="B10" s="190" t="s">
        <v>562</v>
      </c>
      <c r="C10" s="23" t="s">
        <v>43</v>
      </c>
      <c r="D10" s="66">
        <v>219.85</v>
      </c>
      <c r="E10" s="66">
        <v>8511.02</v>
      </c>
      <c r="F10" s="66">
        <v>175.25</v>
      </c>
      <c r="G10" s="66">
        <v>8730.8700000000008</v>
      </c>
      <c r="H10" s="66">
        <v>914.5</v>
      </c>
      <c r="I10" s="66">
        <v>1232.8499999999999</v>
      </c>
      <c r="J10" s="66">
        <v>10878.22</v>
      </c>
      <c r="K10" s="66">
        <v>10702.97</v>
      </c>
      <c r="L10" s="24">
        <v>42304</v>
      </c>
      <c r="M10" s="24">
        <v>42326</v>
      </c>
      <c r="N10" s="23">
        <v>13173</v>
      </c>
      <c r="O10" s="23">
        <v>804945</v>
      </c>
      <c r="P10" s="23" t="s">
        <v>902</v>
      </c>
    </row>
    <row r="11" spans="1:16" ht="25.5" x14ac:dyDescent="0.25">
      <c r="A11" s="23" t="s">
        <v>866</v>
      </c>
      <c r="B11" s="190" t="s">
        <v>901</v>
      </c>
      <c r="C11" s="23" t="s">
        <v>174</v>
      </c>
      <c r="D11" s="66">
        <v>0</v>
      </c>
      <c r="E11" s="66">
        <v>0</v>
      </c>
      <c r="F11" s="66">
        <v>33.07</v>
      </c>
      <c r="G11" s="66">
        <v>0</v>
      </c>
      <c r="H11" s="66">
        <v>350</v>
      </c>
      <c r="I11" s="66">
        <v>737.08</v>
      </c>
      <c r="J11" s="66">
        <v>1087.08</v>
      </c>
      <c r="K11" s="66">
        <v>1054.01</v>
      </c>
      <c r="L11" s="24">
        <v>42030</v>
      </c>
      <c r="M11" s="24">
        <v>42045</v>
      </c>
      <c r="N11" s="23">
        <v>11875</v>
      </c>
      <c r="O11" s="23">
        <v>800566</v>
      </c>
      <c r="P11" s="23" t="s">
        <v>900</v>
      </c>
    </row>
    <row r="12" spans="1:16" x14ac:dyDescent="0.25">
      <c r="A12" s="23" t="s">
        <v>866</v>
      </c>
      <c r="B12" s="190" t="s">
        <v>501</v>
      </c>
      <c r="C12" s="23" t="s">
        <v>174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3857.43</v>
      </c>
      <c r="J12" s="66">
        <v>3857.43</v>
      </c>
      <c r="K12" s="66">
        <v>3857.43</v>
      </c>
      <c r="L12" s="24">
        <v>42060</v>
      </c>
      <c r="M12" s="24">
        <v>42088</v>
      </c>
      <c r="N12" s="23" t="s">
        <v>694</v>
      </c>
      <c r="O12" s="23">
        <v>801190</v>
      </c>
      <c r="P12" s="23" t="s">
        <v>899</v>
      </c>
    </row>
    <row r="13" spans="1:16" ht="38.25" x14ac:dyDescent="0.25">
      <c r="A13" s="23" t="s">
        <v>866</v>
      </c>
      <c r="B13" s="190" t="s">
        <v>499</v>
      </c>
      <c r="C13" s="23" t="s">
        <v>174</v>
      </c>
      <c r="D13" s="66">
        <v>0</v>
      </c>
      <c r="E13" s="66">
        <v>0</v>
      </c>
      <c r="F13" s="66">
        <v>86.42</v>
      </c>
      <c r="G13" s="66">
        <v>0</v>
      </c>
      <c r="H13" s="66">
        <v>914.5</v>
      </c>
      <c r="I13" s="66">
        <v>629.92999999999995</v>
      </c>
      <c r="J13" s="66">
        <v>1544.43</v>
      </c>
      <c r="K13" s="66">
        <v>1458.01</v>
      </c>
      <c r="L13" s="24">
        <v>42059</v>
      </c>
      <c r="M13" s="24">
        <v>42088</v>
      </c>
      <c r="N13" s="23">
        <v>11977</v>
      </c>
      <c r="O13" s="23">
        <v>801190</v>
      </c>
      <c r="P13" s="23" t="s">
        <v>898</v>
      </c>
    </row>
    <row r="14" spans="1:16" x14ac:dyDescent="0.25">
      <c r="A14" s="23" t="s">
        <v>866</v>
      </c>
      <c r="B14" s="190" t="s">
        <v>209</v>
      </c>
      <c r="C14" s="23" t="s">
        <v>174</v>
      </c>
      <c r="D14" s="66">
        <v>0</v>
      </c>
      <c r="E14" s="66">
        <v>0</v>
      </c>
      <c r="F14" s="66">
        <v>67</v>
      </c>
      <c r="G14" s="66">
        <v>0</v>
      </c>
      <c r="H14" s="66">
        <v>709</v>
      </c>
      <c r="I14" s="66">
        <v>0</v>
      </c>
      <c r="J14" s="66">
        <v>709</v>
      </c>
      <c r="K14" s="66">
        <v>642</v>
      </c>
      <c r="L14" s="24">
        <v>42058</v>
      </c>
      <c r="M14" s="24">
        <v>42088</v>
      </c>
      <c r="N14" s="23">
        <v>11959</v>
      </c>
      <c r="O14" s="23">
        <v>8001190</v>
      </c>
      <c r="P14" s="14"/>
    </row>
    <row r="15" spans="1:16" ht="38.25" x14ac:dyDescent="0.25">
      <c r="A15" s="23" t="s">
        <v>866</v>
      </c>
      <c r="B15" s="190" t="s">
        <v>506</v>
      </c>
      <c r="C15" s="23" t="s">
        <v>174</v>
      </c>
      <c r="D15" s="66">
        <v>141.49</v>
      </c>
      <c r="E15" s="66">
        <v>1663.55</v>
      </c>
      <c r="F15" s="66">
        <v>134.94</v>
      </c>
      <c r="G15" s="66">
        <v>1805.04</v>
      </c>
      <c r="H15" s="66">
        <v>914.5</v>
      </c>
      <c r="I15" s="66">
        <v>517</v>
      </c>
      <c r="J15" s="66">
        <v>3236.54</v>
      </c>
      <c r="K15" s="66">
        <v>3101.6</v>
      </c>
      <c r="L15" s="24">
        <v>42083</v>
      </c>
      <c r="M15" s="24">
        <v>42133</v>
      </c>
      <c r="N15" s="23">
        <v>12166</v>
      </c>
      <c r="O15" s="23">
        <v>801603</v>
      </c>
      <c r="P15" s="23" t="s">
        <v>897</v>
      </c>
    </row>
    <row r="16" spans="1:16" ht="38.25" x14ac:dyDescent="0.25">
      <c r="A16" s="23" t="s">
        <v>866</v>
      </c>
      <c r="B16" s="190" t="s">
        <v>657</v>
      </c>
      <c r="C16" s="23" t="s">
        <v>174</v>
      </c>
      <c r="D16" s="66">
        <v>0</v>
      </c>
      <c r="E16" s="66">
        <v>0</v>
      </c>
      <c r="F16" s="66">
        <v>40.700000000000003</v>
      </c>
      <c r="G16" s="66">
        <v>0</v>
      </c>
      <c r="H16" s="66">
        <v>430.77</v>
      </c>
      <c r="I16" s="66">
        <v>674.56</v>
      </c>
      <c r="J16" s="66">
        <v>1105.33</v>
      </c>
      <c r="K16" s="66">
        <v>1064.6300000000001</v>
      </c>
      <c r="L16" s="24">
        <v>42094</v>
      </c>
      <c r="M16" s="24">
        <v>42133</v>
      </c>
      <c r="N16" s="23">
        <v>12158</v>
      </c>
      <c r="O16" s="23">
        <v>801603</v>
      </c>
      <c r="P16" s="23" t="s">
        <v>896</v>
      </c>
    </row>
    <row r="17" spans="1:16" ht="25.5" x14ac:dyDescent="0.25">
      <c r="A17" s="23" t="s">
        <v>866</v>
      </c>
      <c r="B17" s="190" t="s">
        <v>895</v>
      </c>
      <c r="C17" s="23" t="s">
        <v>174</v>
      </c>
      <c r="D17" s="66">
        <v>0</v>
      </c>
      <c r="E17" s="66">
        <v>0</v>
      </c>
      <c r="F17" s="66">
        <v>40.700000000000003</v>
      </c>
      <c r="G17" s="66">
        <v>0</v>
      </c>
      <c r="H17" s="66">
        <v>430.77</v>
      </c>
      <c r="I17" s="66">
        <v>620.66</v>
      </c>
      <c r="J17" s="66">
        <v>1051.43</v>
      </c>
      <c r="K17" s="66">
        <v>1010.73</v>
      </c>
      <c r="L17" s="24">
        <v>42094</v>
      </c>
      <c r="M17" s="24">
        <v>42103</v>
      </c>
      <c r="N17" s="23">
        <v>12126</v>
      </c>
      <c r="O17" s="23">
        <v>801603</v>
      </c>
      <c r="P17" s="23" t="s">
        <v>894</v>
      </c>
    </row>
    <row r="18" spans="1:16" ht="38.25" x14ac:dyDescent="0.25">
      <c r="A18" s="23" t="s">
        <v>866</v>
      </c>
      <c r="B18" s="190" t="s">
        <v>503</v>
      </c>
      <c r="C18" s="23" t="s">
        <v>174</v>
      </c>
      <c r="D18" s="66">
        <v>0</v>
      </c>
      <c r="E18" s="66">
        <v>0</v>
      </c>
      <c r="F18" s="66">
        <v>86.42</v>
      </c>
      <c r="G18" s="66">
        <v>0</v>
      </c>
      <c r="H18" s="66">
        <v>914.5</v>
      </c>
      <c r="I18" s="66">
        <v>542.42999999999995</v>
      </c>
      <c r="J18" s="66">
        <v>1456.93</v>
      </c>
      <c r="K18" s="66">
        <v>1370.51</v>
      </c>
      <c r="L18" s="24">
        <v>42121</v>
      </c>
      <c r="M18" s="24">
        <v>42132</v>
      </c>
      <c r="N18" s="23">
        <v>12271</v>
      </c>
      <c r="O18" s="23">
        <v>802061</v>
      </c>
      <c r="P18" s="23" t="s">
        <v>893</v>
      </c>
    </row>
    <row r="19" spans="1:16" ht="25.5" x14ac:dyDescent="0.25">
      <c r="A19" s="23" t="s">
        <v>866</v>
      </c>
      <c r="B19" s="190" t="s">
        <v>503</v>
      </c>
      <c r="C19" s="23" t="s">
        <v>174</v>
      </c>
      <c r="D19" s="66">
        <v>0</v>
      </c>
      <c r="E19" s="66">
        <v>0</v>
      </c>
      <c r="F19" s="66">
        <v>86.42</v>
      </c>
      <c r="G19" s="66">
        <v>0</v>
      </c>
      <c r="H19" s="66">
        <v>914.5</v>
      </c>
      <c r="I19" s="66">
        <v>202.52</v>
      </c>
      <c r="J19" s="66">
        <v>1117.02</v>
      </c>
      <c r="K19" s="66">
        <v>1030.5999999999999</v>
      </c>
      <c r="L19" s="24">
        <v>42121</v>
      </c>
      <c r="M19" s="24">
        <v>42132</v>
      </c>
      <c r="N19" s="23">
        <v>12277</v>
      </c>
      <c r="O19" s="23">
        <v>802061</v>
      </c>
      <c r="P19" s="23" t="s">
        <v>892</v>
      </c>
    </row>
    <row r="20" spans="1:16" ht="38.25" x14ac:dyDescent="0.25">
      <c r="A20" s="23" t="s">
        <v>866</v>
      </c>
      <c r="B20" s="190" t="s">
        <v>503</v>
      </c>
      <c r="C20" s="23" t="s">
        <v>174</v>
      </c>
      <c r="D20" s="66">
        <v>0</v>
      </c>
      <c r="E20" s="66">
        <v>0</v>
      </c>
      <c r="F20" s="66">
        <v>86.42</v>
      </c>
      <c r="G20" s="66">
        <v>0</v>
      </c>
      <c r="H20" s="66">
        <v>914.5</v>
      </c>
      <c r="I20" s="66">
        <v>667.54</v>
      </c>
      <c r="J20" s="66">
        <v>1582.04</v>
      </c>
      <c r="K20" s="66">
        <v>1495.62</v>
      </c>
      <c r="L20" s="24">
        <v>42121</v>
      </c>
      <c r="M20" s="24">
        <v>42132</v>
      </c>
      <c r="N20" s="23">
        <v>12276</v>
      </c>
      <c r="O20" s="23">
        <v>802061</v>
      </c>
      <c r="P20" s="23" t="s">
        <v>891</v>
      </c>
    </row>
    <row r="21" spans="1:16" ht="38.25" x14ac:dyDescent="0.25">
      <c r="A21" s="23" t="s">
        <v>866</v>
      </c>
      <c r="B21" s="190" t="s">
        <v>464</v>
      </c>
      <c r="C21" s="23" t="s">
        <v>174</v>
      </c>
      <c r="D21" s="66">
        <v>184.42</v>
      </c>
      <c r="E21" s="66">
        <v>1866.15</v>
      </c>
      <c r="F21" s="66">
        <v>144.77000000000001</v>
      </c>
      <c r="G21" s="66">
        <v>2050.5700000000002</v>
      </c>
      <c r="H21" s="66">
        <v>914.5</v>
      </c>
      <c r="I21" s="66">
        <v>1029.1400000000001</v>
      </c>
      <c r="J21" s="66">
        <v>3994.21</v>
      </c>
      <c r="K21" s="66">
        <v>3849.44</v>
      </c>
      <c r="L21" s="24">
        <v>42146</v>
      </c>
      <c r="M21" s="24">
        <v>42165</v>
      </c>
      <c r="N21" s="23">
        <v>12375</v>
      </c>
      <c r="O21" s="23">
        <v>802613</v>
      </c>
      <c r="P21" s="23" t="s">
        <v>890</v>
      </c>
    </row>
    <row r="22" spans="1:16" ht="38.25" x14ac:dyDescent="0.25">
      <c r="A22" s="23" t="s">
        <v>866</v>
      </c>
      <c r="B22" s="190" t="s">
        <v>242</v>
      </c>
      <c r="C22" s="23" t="s">
        <v>174</v>
      </c>
      <c r="D22" s="66">
        <v>0</v>
      </c>
      <c r="E22" s="66">
        <v>0</v>
      </c>
      <c r="F22" s="66">
        <v>86.42</v>
      </c>
      <c r="G22" s="66">
        <v>0</v>
      </c>
      <c r="H22" s="66">
        <v>914.5</v>
      </c>
      <c r="I22" s="66">
        <v>959.04</v>
      </c>
      <c r="J22" s="66">
        <v>1873.54</v>
      </c>
      <c r="K22" s="66">
        <v>1787.12</v>
      </c>
      <c r="L22" s="24">
        <v>42146</v>
      </c>
      <c r="M22" s="24">
        <v>42165</v>
      </c>
      <c r="N22" s="23">
        <v>12401</v>
      </c>
      <c r="O22" s="23">
        <v>802613</v>
      </c>
      <c r="P22" s="23" t="s">
        <v>889</v>
      </c>
    </row>
    <row r="23" spans="1:16" ht="38.25" x14ac:dyDescent="0.25">
      <c r="A23" s="23" t="s">
        <v>866</v>
      </c>
      <c r="B23" s="190" t="s">
        <v>358</v>
      </c>
      <c r="C23" s="23" t="s">
        <v>174</v>
      </c>
      <c r="D23" s="66">
        <v>148.5</v>
      </c>
      <c r="E23" s="66">
        <v>1638</v>
      </c>
      <c r="F23" s="66">
        <v>145.85</v>
      </c>
      <c r="G23" s="66">
        <v>1786.5</v>
      </c>
      <c r="H23" s="66">
        <v>914.5</v>
      </c>
      <c r="I23" s="66">
        <v>1356.7</v>
      </c>
      <c r="J23" s="66">
        <v>4057.7</v>
      </c>
      <c r="K23" s="66">
        <v>3911.85</v>
      </c>
      <c r="L23" s="24">
        <v>42149</v>
      </c>
      <c r="M23" s="24">
        <v>42165</v>
      </c>
      <c r="N23" s="23">
        <v>12385</v>
      </c>
      <c r="O23" s="23">
        <v>802613</v>
      </c>
      <c r="P23" s="23" t="s">
        <v>888</v>
      </c>
    </row>
    <row r="24" spans="1:16" ht="51" x14ac:dyDescent="0.25">
      <c r="A24" s="23" t="s">
        <v>866</v>
      </c>
      <c r="B24" s="190" t="s">
        <v>491</v>
      </c>
      <c r="C24" s="23" t="s">
        <v>174</v>
      </c>
      <c r="D24" s="66">
        <v>740.28</v>
      </c>
      <c r="E24" s="66">
        <v>2558.79</v>
      </c>
      <c r="F24" s="66">
        <v>143.69999999999999</v>
      </c>
      <c r="G24" s="66">
        <v>3299.07</v>
      </c>
      <c r="H24" s="66">
        <v>914.5</v>
      </c>
      <c r="I24" s="66">
        <v>1429.66</v>
      </c>
      <c r="J24" s="66">
        <v>5643.23</v>
      </c>
      <c r="K24" s="66">
        <v>5499.53</v>
      </c>
      <c r="L24" s="24">
        <v>42166</v>
      </c>
      <c r="M24" s="24">
        <v>42188</v>
      </c>
      <c r="N24" s="23">
        <v>12462</v>
      </c>
      <c r="O24" s="23">
        <v>803089</v>
      </c>
      <c r="P24" s="23" t="s">
        <v>887</v>
      </c>
    </row>
    <row r="25" spans="1:16" ht="25.5" x14ac:dyDescent="0.25">
      <c r="A25" s="23" t="s">
        <v>866</v>
      </c>
      <c r="B25" s="190" t="s">
        <v>242</v>
      </c>
      <c r="C25" s="23" t="s">
        <v>174</v>
      </c>
      <c r="D25" s="66">
        <v>0</v>
      </c>
      <c r="E25" s="66">
        <v>0</v>
      </c>
      <c r="F25" s="66">
        <v>86.42</v>
      </c>
      <c r="G25" s="66">
        <v>0</v>
      </c>
      <c r="H25" s="66">
        <v>914.5</v>
      </c>
      <c r="I25" s="66">
        <v>459.65</v>
      </c>
      <c r="J25" s="66">
        <v>1374.15</v>
      </c>
      <c r="K25" s="66">
        <v>1287.73</v>
      </c>
      <c r="L25" s="24">
        <v>42166</v>
      </c>
      <c r="M25" s="24">
        <v>42188</v>
      </c>
      <c r="N25" s="23">
        <v>12474</v>
      </c>
      <c r="O25" s="23">
        <v>803089</v>
      </c>
      <c r="P25" s="23" t="s">
        <v>886</v>
      </c>
    </row>
    <row r="26" spans="1:16" ht="38.25" x14ac:dyDescent="0.25">
      <c r="A26" s="23" t="s">
        <v>866</v>
      </c>
      <c r="B26" s="190" t="s">
        <v>885</v>
      </c>
      <c r="C26" s="23" t="s">
        <v>174</v>
      </c>
      <c r="D26" s="66">
        <v>205.83</v>
      </c>
      <c r="E26" s="66">
        <v>926.25</v>
      </c>
      <c r="F26" s="66">
        <v>145.85</v>
      </c>
      <c r="G26" s="66">
        <v>1132.08</v>
      </c>
      <c r="H26" s="66">
        <v>914.5</v>
      </c>
      <c r="I26" s="66">
        <v>914.17</v>
      </c>
      <c r="J26" s="66">
        <v>2960.75</v>
      </c>
      <c r="K26" s="66">
        <v>2814.9</v>
      </c>
      <c r="L26" s="24">
        <v>42214</v>
      </c>
      <c r="M26" s="24">
        <v>42237</v>
      </c>
      <c r="N26" s="23">
        <v>12672</v>
      </c>
      <c r="O26" s="23">
        <v>803644</v>
      </c>
      <c r="P26" s="23" t="s">
        <v>884</v>
      </c>
    </row>
    <row r="27" spans="1:16" ht="51" x14ac:dyDescent="0.25">
      <c r="A27" s="23" t="s">
        <v>866</v>
      </c>
      <c r="B27" s="190" t="s">
        <v>883</v>
      </c>
      <c r="C27" s="23" t="s">
        <v>174</v>
      </c>
      <c r="D27" s="66">
        <v>1192.24</v>
      </c>
      <c r="E27" s="66">
        <v>3295.58</v>
      </c>
      <c r="F27" s="66">
        <v>144.94999999999999</v>
      </c>
      <c r="G27" s="66">
        <v>4487.82</v>
      </c>
      <c r="H27" s="66">
        <v>914.5</v>
      </c>
      <c r="I27" s="66">
        <v>1145.78</v>
      </c>
      <c r="J27" s="66">
        <v>6548.1</v>
      </c>
      <c r="K27" s="66">
        <v>6403.15</v>
      </c>
      <c r="L27" s="24">
        <v>42214</v>
      </c>
      <c r="M27" s="24">
        <v>42237</v>
      </c>
      <c r="N27" s="23">
        <v>12670</v>
      </c>
      <c r="O27" s="23">
        <v>803644</v>
      </c>
      <c r="P27" s="23" t="s">
        <v>882</v>
      </c>
    </row>
    <row r="28" spans="1:16" ht="38.25" x14ac:dyDescent="0.25">
      <c r="A28" s="23" t="s">
        <v>866</v>
      </c>
      <c r="B28" s="190" t="s">
        <v>200</v>
      </c>
      <c r="C28" s="23" t="s">
        <v>174</v>
      </c>
      <c r="D28" s="66">
        <v>0</v>
      </c>
      <c r="E28" s="66">
        <v>0</v>
      </c>
      <c r="F28" s="66">
        <v>86.42</v>
      </c>
      <c r="G28" s="66">
        <v>0</v>
      </c>
      <c r="H28" s="66">
        <v>914.5</v>
      </c>
      <c r="I28" s="66">
        <v>4528.87</v>
      </c>
      <c r="J28" s="66">
        <v>5443.37</v>
      </c>
      <c r="K28" s="66">
        <v>5356.95</v>
      </c>
      <c r="L28" s="24">
        <v>42216</v>
      </c>
      <c r="M28" s="24">
        <v>42237</v>
      </c>
      <c r="N28" s="23">
        <v>12666</v>
      </c>
      <c r="O28" s="23">
        <v>803644</v>
      </c>
      <c r="P28" s="23" t="s">
        <v>881</v>
      </c>
    </row>
    <row r="29" spans="1:16" ht="25.5" x14ac:dyDescent="0.25">
      <c r="A29" s="23" t="s">
        <v>866</v>
      </c>
      <c r="B29" s="190" t="s">
        <v>880</v>
      </c>
      <c r="C29" s="23" t="s">
        <v>174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308.69</v>
      </c>
      <c r="J29" s="66">
        <v>308.69</v>
      </c>
      <c r="K29" s="66">
        <v>308.69</v>
      </c>
      <c r="L29" s="24">
        <v>42237</v>
      </c>
      <c r="M29" s="24">
        <v>42255</v>
      </c>
      <c r="N29" s="23" t="s">
        <v>694</v>
      </c>
      <c r="O29" s="23">
        <v>803911</v>
      </c>
      <c r="P29" s="23" t="s">
        <v>879</v>
      </c>
    </row>
    <row r="30" spans="1:16" ht="63.75" x14ac:dyDescent="0.25">
      <c r="A30" s="23" t="s">
        <v>866</v>
      </c>
      <c r="B30" s="190" t="s">
        <v>175</v>
      </c>
      <c r="C30" s="23" t="s">
        <v>174</v>
      </c>
      <c r="D30" s="66">
        <v>1242.29</v>
      </c>
      <c r="E30" s="66">
        <v>2818.18</v>
      </c>
      <c r="F30" s="66">
        <v>146.93</v>
      </c>
      <c r="G30" s="66">
        <v>4060.47</v>
      </c>
      <c r="H30" s="66">
        <v>914.5</v>
      </c>
      <c r="I30" s="66">
        <v>2720</v>
      </c>
      <c r="J30" s="66">
        <v>7694.97</v>
      </c>
      <c r="K30" s="66">
        <v>7548.04</v>
      </c>
      <c r="L30" s="24">
        <v>42237</v>
      </c>
      <c r="M30" s="24">
        <v>42255</v>
      </c>
      <c r="N30" s="23">
        <v>12899</v>
      </c>
      <c r="O30" s="23">
        <v>803911</v>
      </c>
      <c r="P30" s="23" t="s">
        <v>878</v>
      </c>
    </row>
    <row r="31" spans="1:16" ht="38.25" x14ac:dyDescent="0.25">
      <c r="A31" s="23" t="s">
        <v>866</v>
      </c>
      <c r="B31" s="190" t="s">
        <v>487</v>
      </c>
      <c r="C31" s="23" t="s">
        <v>174</v>
      </c>
      <c r="D31" s="66">
        <v>183.72</v>
      </c>
      <c r="E31" s="66">
        <v>1664</v>
      </c>
      <c r="F31" s="66">
        <v>146.93</v>
      </c>
      <c r="G31" s="66">
        <v>1847.72</v>
      </c>
      <c r="H31" s="66">
        <v>914.5</v>
      </c>
      <c r="I31" s="66">
        <v>900.41</v>
      </c>
      <c r="J31" s="66">
        <v>3662.63</v>
      </c>
      <c r="K31" s="66">
        <v>3515.7</v>
      </c>
      <c r="L31" s="24">
        <v>42237</v>
      </c>
      <c r="M31" s="24">
        <v>42255</v>
      </c>
      <c r="N31" s="23">
        <v>12896</v>
      </c>
      <c r="O31" s="23">
        <v>803911</v>
      </c>
      <c r="P31" s="23" t="s">
        <v>877</v>
      </c>
    </row>
    <row r="32" spans="1:16" ht="38.25" x14ac:dyDescent="0.25">
      <c r="A32" s="23" t="s">
        <v>866</v>
      </c>
      <c r="B32" s="190" t="s">
        <v>494</v>
      </c>
      <c r="C32" s="23" t="s">
        <v>174</v>
      </c>
      <c r="D32" s="66">
        <v>193.74</v>
      </c>
      <c r="E32" s="66">
        <v>1075.9000000000001</v>
      </c>
      <c r="F32" s="66">
        <v>153.03</v>
      </c>
      <c r="G32" s="66">
        <v>1269.6400000000001</v>
      </c>
      <c r="H32" s="66">
        <v>914.5</v>
      </c>
      <c r="I32" s="66">
        <v>1027.1400000000001</v>
      </c>
      <c r="J32" s="66">
        <v>3211.28</v>
      </c>
      <c r="K32" s="66">
        <v>3058.25</v>
      </c>
      <c r="L32" s="24">
        <v>42272</v>
      </c>
      <c r="M32" s="24">
        <v>42326</v>
      </c>
      <c r="N32" s="23">
        <v>13103</v>
      </c>
      <c r="O32" s="23">
        <v>804958</v>
      </c>
      <c r="P32" s="23" t="s">
        <v>876</v>
      </c>
    </row>
    <row r="33" spans="1:16" ht="25.5" x14ac:dyDescent="0.25">
      <c r="A33" s="23" t="s">
        <v>866</v>
      </c>
      <c r="B33" s="190" t="s">
        <v>488</v>
      </c>
      <c r="C33" s="23" t="s">
        <v>174</v>
      </c>
      <c r="D33" s="66">
        <v>247.77</v>
      </c>
      <c r="E33" s="66">
        <v>2990.4</v>
      </c>
      <c r="F33" s="66">
        <v>165.42</v>
      </c>
      <c r="G33" s="66">
        <v>3238.17</v>
      </c>
      <c r="H33" s="66">
        <v>914.5</v>
      </c>
      <c r="I33" s="66">
        <v>1119.75</v>
      </c>
      <c r="J33" s="66">
        <v>5272.42</v>
      </c>
      <c r="K33" s="66">
        <v>5107</v>
      </c>
      <c r="L33" s="24">
        <v>42304</v>
      </c>
      <c r="M33" s="24">
        <v>42326</v>
      </c>
      <c r="N33" s="23">
        <v>13175</v>
      </c>
      <c r="O33" s="23">
        <v>804958</v>
      </c>
      <c r="P33" s="23" t="s">
        <v>875</v>
      </c>
    </row>
    <row r="34" spans="1:16" ht="38.25" x14ac:dyDescent="0.25">
      <c r="A34" s="23" t="s">
        <v>866</v>
      </c>
      <c r="B34" s="190" t="s">
        <v>242</v>
      </c>
      <c r="C34" s="23" t="s">
        <v>174</v>
      </c>
      <c r="D34" s="66">
        <v>0</v>
      </c>
      <c r="E34" s="66">
        <v>0</v>
      </c>
      <c r="F34" s="66">
        <v>86.42</v>
      </c>
      <c r="G34" s="66">
        <v>0</v>
      </c>
      <c r="H34" s="66">
        <v>914.5</v>
      </c>
      <c r="I34" s="66">
        <v>656.24</v>
      </c>
      <c r="J34" s="66">
        <v>1570.74</v>
      </c>
      <c r="K34" s="66">
        <v>1484.32</v>
      </c>
      <c r="L34" s="24">
        <v>42326</v>
      </c>
      <c r="M34" s="23" t="s">
        <v>19</v>
      </c>
      <c r="N34" s="23">
        <v>13280</v>
      </c>
      <c r="O34" s="14"/>
      <c r="P34" s="23" t="s">
        <v>874</v>
      </c>
    </row>
    <row r="35" spans="1:16" ht="25.5" x14ac:dyDescent="0.25">
      <c r="A35" s="23" t="s">
        <v>866</v>
      </c>
      <c r="B35" s="190" t="s">
        <v>873</v>
      </c>
      <c r="C35" s="23" t="s">
        <v>174</v>
      </c>
      <c r="D35" s="66">
        <v>0</v>
      </c>
      <c r="E35" s="66">
        <v>0</v>
      </c>
      <c r="F35" s="66">
        <v>86.42</v>
      </c>
      <c r="G35" s="66">
        <v>0</v>
      </c>
      <c r="H35" s="66">
        <v>914.5</v>
      </c>
      <c r="I35" s="66">
        <v>261.61</v>
      </c>
      <c r="J35" s="66">
        <v>1176.1099999999999</v>
      </c>
      <c r="K35" s="66">
        <v>1089.69</v>
      </c>
      <c r="L35" s="24">
        <v>42326</v>
      </c>
      <c r="M35" s="23" t="s">
        <v>19</v>
      </c>
      <c r="N35" s="23">
        <v>12645</v>
      </c>
      <c r="O35" s="14"/>
      <c r="P35" s="23" t="s">
        <v>872</v>
      </c>
    </row>
    <row r="36" spans="1:16" ht="25.5" x14ac:dyDescent="0.25">
      <c r="A36" s="23" t="s">
        <v>866</v>
      </c>
      <c r="B36" s="190" t="s">
        <v>871</v>
      </c>
      <c r="C36" s="23" t="s">
        <v>174</v>
      </c>
      <c r="D36" s="66">
        <v>0</v>
      </c>
      <c r="E36" s="66">
        <v>0</v>
      </c>
      <c r="F36" s="66">
        <v>86.42</v>
      </c>
      <c r="G36" s="66">
        <v>0</v>
      </c>
      <c r="H36" s="66">
        <v>914.5</v>
      </c>
      <c r="I36" s="66">
        <v>168.13</v>
      </c>
      <c r="J36" s="66">
        <v>1082.6300000000001</v>
      </c>
      <c r="K36" s="66">
        <v>996.21</v>
      </c>
      <c r="L36" s="24">
        <v>42326</v>
      </c>
      <c r="M36" s="23" t="s">
        <v>19</v>
      </c>
      <c r="N36" s="23">
        <v>13279</v>
      </c>
      <c r="O36" s="14"/>
      <c r="P36" s="23" t="s">
        <v>870</v>
      </c>
    </row>
    <row r="37" spans="1:16" ht="25.5" x14ac:dyDescent="0.25">
      <c r="A37" s="23" t="s">
        <v>866</v>
      </c>
      <c r="B37" s="190" t="s">
        <v>483</v>
      </c>
      <c r="C37" s="23" t="s">
        <v>174</v>
      </c>
      <c r="D37" s="66">
        <v>0</v>
      </c>
      <c r="E37" s="66">
        <v>0</v>
      </c>
      <c r="F37" s="66">
        <v>86.42</v>
      </c>
      <c r="G37" s="66">
        <v>0</v>
      </c>
      <c r="H37" s="66">
        <v>914.5</v>
      </c>
      <c r="I37" s="66">
        <v>256.37</v>
      </c>
      <c r="J37" s="66">
        <v>1170.8699999999999</v>
      </c>
      <c r="K37" s="66">
        <v>1084.45</v>
      </c>
      <c r="L37" s="24">
        <v>42326</v>
      </c>
      <c r="M37" s="23" t="s">
        <v>19</v>
      </c>
      <c r="N37" s="23">
        <v>13291</v>
      </c>
      <c r="O37" s="14"/>
      <c r="P37" s="23" t="s">
        <v>869</v>
      </c>
    </row>
    <row r="38" spans="1:16" ht="38.25" x14ac:dyDescent="0.25">
      <c r="A38" s="23" t="s">
        <v>866</v>
      </c>
      <c r="B38" s="190" t="s">
        <v>868</v>
      </c>
      <c r="C38" s="23" t="s">
        <v>174</v>
      </c>
      <c r="D38" s="66">
        <v>0</v>
      </c>
      <c r="E38" s="66">
        <v>0</v>
      </c>
      <c r="F38" s="66">
        <v>159.13999999999999</v>
      </c>
      <c r="G38" s="66">
        <v>0</v>
      </c>
      <c r="H38" s="66">
        <v>914.5</v>
      </c>
      <c r="I38" s="66">
        <v>3452.07</v>
      </c>
      <c r="J38" s="66">
        <v>4366.57</v>
      </c>
      <c r="K38" s="66">
        <v>4207.43</v>
      </c>
      <c r="L38" s="24">
        <v>42327</v>
      </c>
      <c r="M38" s="23" t="s">
        <v>19</v>
      </c>
      <c r="N38" s="23">
        <v>13284</v>
      </c>
      <c r="O38" s="14"/>
      <c r="P38" s="23" t="s">
        <v>867</v>
      </c>
    </row>
    <row r="39" spans="1:16" ht="25.5" x14ac:dyDescent="0.25">
      <c r="A39" s="23" t="s">
        <v>866</v>
      </c>
      <c r="B39" s="190" t="s">
        <v>483</v>
      </c>
      <c r="C39" s="23" t="s">
        <v>174</v>
      </c>
      <c r="D39" s="66">
        <v>0</v>
      </c>
      <c r="E39" s="66">
        <v>0</v>
      </c>
      <c r="F39" s="66">
        <v>86.42</v>
      </c>
      <c r="G39" s="66">
        <v>0</v>
      </c>
      <c r="H39" s="66">
        <v>914.5</v>
      </c>
      <c r="I39" s="66">
        <v>315.19</v>
      </c>
      <c r="J39" s="66">
        <v>1229.69</v>
      </c>
      <c r="K39" s="66">
        <v>1143.27</v>
      </c>
      <c r="L39" s="24">
        <v>42353</v>
      </c>
      <c r="M39" s="23" t="s">
        <v>19</v>
      </c>
      <c r="N39" s="23">
        <v>13465</v>
      </c>
      <c r="O39" s="14"/>
      <c r="P39" s="23" t="s">
        <v>865</v>
      </c>
    </row>
    <row r="40" spans="1:16" ht="38.25" x14ac:dyDescent="0.25">
      <c r="A40" s="23" t="s">
        <v>857</v>
      </c>
      <c r="B40" s="190" t="s">
        <v>407</v>
      </c>
      <c r="C40" s="23" t="s">
        <v>100</v>
      </c>
      <c r="D40" s="66">
        <v>8208.06</v>
      </c>
      <c r="E40" s="66">
        <v>6362.64</v>
      </c>
      <c r="F40" s="66">
        <v>168</v>
      </c>
      <c r="G40" s="66">
        <v>14570.7</v>
      </c>
      <c r="H40" s="66">
        <v>709</v>
      </c>
      <c r="I40" s="66">
        <v>2250.65</v>
      </c>
      <c r="J40" s="66">
        <v>17530.349999999999</v>
      </c>
      <c r="K40" s="66">
        <v>17362.349999999999</v>
      </c>
      <c r="L40" s="24">
        <v>42030</v>
      </c>
      <c r="M40" s="24">
        <v>42046</v>
      </c>
      <c r="N40" s="23">
        <v>11890</v>
      </c>
      <c r="O40" s="23">
        <v>800599</v>
      </c>
      <c r="P40" s="23" t="s">
        <v>864</v>
      </c>
    </row>
    <row r="41" spans="1:16" ht="38.25" x14ac:dyDescent="0.25">
      <c r="A41" s="23" t="s">
        <v>857</v>
      </c>
      <c r="B41" s="190" t="s">
        <v>370</v>
      </c>
      <c r="C41" s="23" t="s">
        <v>100</v>
      </c>
      <c r="D41" s="66">
        <v>3533.78</v>
      </c>
      <c r="E41" s="66">
        <v>3715.19</v>
      </c>
      <c r="F41" s="66">
        <v>152.16999999999999</v>
      </c>
      <c r="G41" s="66">
        <v>7248.97</v>
      </c>
      <c r="H41" s="66">
        <v>914.5</v>
      </c>
      <c r="I41" s="66">
        <v>1042.08</v>
      </c>
      <c r="J41" s="66">
        <v>9205.5499999999993</v>
      </c>
      <c r="K41" s="66">
        <v>9053.3799999999992</v>
      </c>
      <c r="L41" s="24">
        <v>42069</v>
      </c>
      <c r="M41" s="24">
        <v>42089</v>
      </c>
      <c r="N41" s="23">
        <v>11956</v>
      </c>
      <c r="O41" s="23">
        <v>801257</v>
      </c>
      <c r="P41" s="23" t="s">
        <v>863</v>
      </c>
    </row>
    <row r="42" spans="1:16" ht="38.25" x14ac:dyDescent="0.25">
      <c r="A42" s="23" t="s">
        <v>857</v>
      </c>
      <c r="B42" s="190" t="s">
        <v>305</v>
      </c>
      <c r="C42" s="23" t="s">
        <v>100</v>
      </c>
      <c r="D42" s="66">
        <v>1211.98</v>
      </c>
      <c r="E42" s="66">
        <v>1702.22</v>
      </c>
      <c r="F42" s="66">
        <v>147.47</v>
      </c>
      <c r="G42" s="66">
        <v>2914.2</v>
      </c>
      <c r="H42" s="66">
        <v>914.5</v>
      </c>
      <c r="I42" s="66">
        <v>859.7</v>
      </c>
      <c r="J42" s="66">
        <v>4688.3999999999996</v>
      </c>
      <c r="K42" s="66">
        <v>4540.93</v>
      </c>
      <c r="L42" s="24">
        <v>42121</v>
      </c>
      <c r="M42" s="24">
        <v>42131</v>
      </c>
      <c r="N42" s="23">
        <v>12282</v>
      </c>
      <c r="O42" s="23">
        <v>802044</v>
      </c>
      <c r="P42" s="23" t="s">
        <v>862</v>
      </c>
    </row>
    <row r="43" spans="1:16" ht="38.25" x14ac:dyDescent="0.25">
      <c r="A43" s="23" t="s">
        <v>857</v>
      </c>
      <c r="B43" s="190" t="s">
        <v>273</v>
      </c>
      <c r="C43" s="23" t="s">
        <v>100</v>
      </c>
      <c r="D43" s="66">
        <v>14325.09</v>
      </c>
      <c r="E43" s="66">
        <v>10519.33</v>
      </c>
      <c r="F43" s="66">
        <v>914.5</v>
      </c>
      <c r="G43" s="66">
        <v>24844.42</v>
      </c>
      <c r="H43" s="66">
        <v>914.5</v>
      </c>
      <c r="I43" s="66">
        <v>6458.38</v>
      </c>
      <c r="J43" s="66">
        <v>32217.3</v>
      </c>
      <c r="K43" s="66">
        <v>31976.09</v>
      </c>
      <c r="L43" s="24">
        <v>42121</v>
      </c>
      <c r="M43" s="24">
        <v>42131</v>
      </c>
      <c r="N43" s="23">
        <v>12313</v>
      </c>
      <c r="O43" s="23">
        <v>802044</v>
      </c>
      <c r="P43" s="23" t="s">
        <v>861</v>
      </c>
    </row>
    <row r="44" spans="1:16" ht="38.25" x14ac:dyDescent="0.25">
      <c r="A44" s="23" t="s">
        <v>857</v>
      </c>
      <c r="B44" s="190" t="s">
        <v>481</v>
      </c>
      <c r="C44" s="23" t="s">
        <v>100</v>
      </c>
      <c r="D44" s="66">
        <v>21847.13</v>
      </c>
      <c r="E44" s="66">
        <v>19092.96</v>
      </c>
      <c r="F44" s="66">
        <v>315.83</v>
      </c>
      <c r="G44" s="66">
        <v>40940.089999999997</v>
      </c>
      <c r="H44" s="66">
        <v>914.5</v>
      </c>
      <c r="I44" s="66">
        <v>5456.47</v>
      </c>
      <c r="J44" s="66">
        <v>47311.06</v>
      </c>
      <c r="K44" s="66">
        <v>46995.23</v>
      </c>
      <c r="L44" s="24">
        <v>42131</v>
      </c>
      <c r="M44" s="24">
        <v>42164</v>
      </c>
      <c r="N44" s="23">
        <v>12377</v>
      </c>
      <c r="O44" s="23">
        <v>802589</v>
      </c>
      <c r="P44" s="23" t="s">
        <v>860</v>
      </c>
    </row>
    <row r="45" spans="1:16" ht="38.25" x14ac:dyDescent="0.25">
      <c r="A45" s="23" t="s">
        <v>857</v>
      </c>
      <c r="B45" s="190" t="s">
        <v>245</v>
      </c>
      <c r="C45" s="23" t="s">
        <v>100</v>
      </c>
      <c r="D45" s="66">
        <v>1486.49</v>
      </c>
      <c r="E45" s="66">
        <v>1386.56</v>
      </c>
      <c r="F45" s="66">
        <v>142.97999999999999</v>
      </c>
      <c r="G45" s="66">
        <v>2873.05</v>
      </c>
      <c r="H45" s="66">
        <v>914.5</v>
      </c>
      <c r="I45" s="66">
        <v>877.42</v>
      </c>
      <c r="J45" s="66">
        <v>4664.97</v>
      </c>
      <c r="K45" s="66">
        <v>4521.99</v>
      </c>
      <c r="L45" s="24">
        <v>42165</v>
      </c>
      <c r="M45" s="24">
        <v>42181</v>
      </c>
      <c r="N45" s="23">
        <v>12466</v>
      </c>
      <c r="O45" s="23">
        <v>802928</v>
      </c>
      <c r="P45" s="23" t="s">
        <v>859</v>
      </c>
    </row>
    <row r="46" spans="1:16" ht="38.25" x14ac:dyDescent="0.25">
      <c r="A46" s="23" t="s">
        <v>857</v>
      </c>
      <c r="B46" s="190" t="s">
        <v>168</v>
      </c>
      <c r="C46" s="23" t="s">
        <v>100</v>
      </c>
      <c r="D46" s="66">
        <v>2432.2199999999998</v>
      </c>
      <c r="E46" s="66">
        <v>2014.58</v>
      </c>
      <c r="F46" s="66">
        <v>146.93</v>
      </c>
      <c r="G46" s="66">
        <v>4446.8</v>
      </c>
      <c r="H46" s="66">
        <v>914.5</v>
      </c>
      <c r="I46" s="66">
        <v>1224.6199999999999</v>
      </c>
      <c r="J46" s="66">
        <v>6585.92</v>
      </c>
      <c r="K46" s="66">
        <v>6438.99</v>
      </c>
      <c r="L46" s="24">
        <v>42237</v>
      </c>
      <c r="M46" s="24">
        <v>42255</v>
      </c>
      <c r="N46" s="23">
        <v>12893</v>
      </c>
      <c r="O46" s="23">
        <v>803912</v>
      </c>
      <c r="P46" s="23" t="s">
        <v>858</v>
      </c>
    </row>
    <row r="47" spans="1:16" ht="38.25" x14ac:dyDescent="0.25">
      <c r="A47" s="23" t="s">
        <v>857</v>
      </c>
      <c r="B47" s="190" t="s">
        <v>103</v>
      </c>
      <c r="C47" s="23" t="s">
        <v>100</v>
      </c>
      <c r="D47" s="66">
        <v>976.29</v>
      </c>
      <c r="E47" s="66">
        <v>3903.59</v>
      </c>
      <c r="F47" s="66">
        <v>161.47</v>
      </c>
      <c r="G47" s="66">
        <v>4879.88</v>
      </c>
      <c r="H47" s="66">
        <v>914.5</v>
      </c>
      <c r="I47" s="66">
        <v>1576.7</v>
      </c>
      <c r="J47" s="66">
        <v>7371.08</v>
      </c>
      <c r="K47" s="66">
        <v>7209.61</v>
      </c>
      <c r="L47" s="24">
        <v>42304</v>
      </c>
      <c r="M47" s="24">
        <v>42327</v>
      </c>
      <c r="N47" s="23">
        <v>13177</v>
      </c>
      <c r="O47" s="23">
        <v>804908</v>
      </c>
      <c r="P47" s="23" t="s">
        <v>856</v>
      </c>
    </row>
    <row r="48" spans="1:16" ht="38.25" x14ac:dyDescent="0.25">
      <c r="A48" s="23" t="s">
        <v>789</v>
      </c>
      <c r="B48" s="190" t="s">
        <v>855</v>
      </c>
      <c r="C48" s="23" t="s">
        <v>24</v>
      </c>
      <c r="D48" s="66">
        <v>0</v>
      </c>
      <c r="E48" s="66">
        <v>0</v>
      </c>
      <c r="F48" s="66">
        <v>33.07</v>
      </c>
      <c r="G48" s="66">
        <v>0</v>
      </c>
      <c r="H48" s="66">
        <v>350</v>
      </c>
      <c r="I48" s="66">
        <v>677.44</v>
      </c>
      <c r="J48" s="66">
        <v>1027.44</v>
      </c>
      <c r="K48" s="66">
        <v>994.37</v>
      </c>
      <c r="L48" s="24">
        <v>42030</v>
      </c>
      <c r="M48" s="24">
        <v>42044</v>
      </c>
      <c r="N48" s="23">
        <v>11876</v>
      </c>
      <c r="O48" s="23">
        <v>800561</v>
      </c>
      <c r="P48" s="23" t="s">
        <v>854</v>
      </c>
    </row>
    <row r="49" spans="1:16" ht="25.5" x14ac:dyDescent="0.25">
      <c r="A49" s="23" t="s">
        <v>789</v>
      </c>
      <c r="B49" s="190" t="s">
        <v>852</v>
      </c>
      <c r="C49" s="23" t="s">
        <v>24</v>
      </c>
      <c r="D49" s="66">
        <v>0</v>
      </c>
      <c r="E49" s="66">
        <v>0</v>
      </c>
      <c r="F49" s="66">
        <v>0</v>
      </c>
      <c r="G49" s="66">
        <v>0</v>
      </c>
      <c r="H49" s="66">
        <v>0</v>
      </c>
      <c r="I49" s="66">
        <v>8026.7</v>
      </c>
      <c r="J49" s="66">
        <v>8026.7</v>
      </c>
      <c r="K49" s="66">
        <v>8026.7</v>
      </c>
      <c r="L49" s="24">
        <v>42030</v>
      </c>
      <c r="M49" s="24">
        <v>42044</v>
      </c>
      <c r="N49" s="23" t="s">
        <v>694</v>
      </c>
      <c r="O49" s="23">
        <v>800561</v>
      </c>
      <c r="P49" s="23" t="s">
        <v>853</v>
      </c>
    </row>
    <row r="50" spans="1:16" ht="25.5" x14ac:dyDescent="0.25">
      <c r="A50" s="23" t="s">
        <v>789</v>
      </c>
      <c r="B50" s="190" t="s">
        <v>852</v>
      </c>
      <c r="C50" s="23" t="s">
        <v>24</v>
      </c>
      <c r="D50" s="66">
        <v>0</v>
      </c>
      <c r="E50" s="66">
        <v>0</v>
      </c>
      <c r="F50" s="66">
        <v>0</v>
      </c>
      <c r="G50" s="66">
        <v>0</v>
      </c>
      <c r="H50" s="66">
        <v>0</v>
      </c>
      <c r="I50" s="66">
        <v>3206.04</v>
      </c>
      <c r="J50" s="66">
        <v>3206.04</v>
      </c>
      <c r="K50" s="66">
        <v>3206.04</v>
      </c>
      <c r="L50" s="24">
        <v>42030</v>
      </c>
      <c r="M50" s="24">
        <v>42044</v>
      </c>
      <c r="N50" s="23" t="s">
        <v>694</v>
      </c>
      <c r="O50" s="23">
        <v>800561</v>
      </c>
      <c r="P50" s="23" t="s">
        <v>851</v>
      </c>
    </row>
    <row r="51" spans="1:16" ht="38.25" x14ac:dyDescent="0.25">
      <c r="A51" s="23" t="s">
        <v>789</v>
      </c>
      <c r="B51" s="190" t="s">
        <v>850</v>
      </c>
      <c r="C51" s="23" t="s">
        <v>24</v>
      </c>
      <c r="D51" s="66">
        <v>1098.6400000000001</v>
      </c>
      <c r="E51" s="66">
        <v>1214.24</v>
      </c>
      <c r="F51" s="66">
        <v>116.38</v>
      </c>
      <c r="G51" s="66">
        <v>2312.88</v>
      </c>
      <c r="H51" s="66">
        <v>709</v>
      </c>
      <c r="I51" s="66">
        <v>871.21</v>
      </c>
      <c r="J51" s="66">
        <v>3893.09</v>
      </c>
      <c r="K51" s="66">
        <v>3776.71</v>
      </c>
      <c r="L51" s="24">
        <v>42030</v>
      </c>
      <c r="M51" s="24">
        <v>42044</v>
      </c>
      <c r="N51" s="23">
        <v>11731</v>
      </c>
      <c r="O51" s="23">
        <v>800561</v>
      </c>
      <c r="P51" s="23" t="s">
        <v>849</v>
      </c>
    </row>
    <row r="52" spans="1:16" ht="51" x14ac:dyDescent="0.25">
      <c r="A52" s="23" t="s">
        <v>789</v>
      </c>
      <c r="B52" s="190" t="s">
        <v>848</v>
      </c>
      <c r="C52" s="23" t="s">
        <v>24</v>
      </c>
      <c r="D52" s="66">
        <v>142.13999999999999</v>
      </c>
      <c r="E52" s="66">
        <v>1426</v>
      </c>
      <c r="F52" s="66">
        <v>118.35</v>
      </c>
      <c r="G52" s="66">
        <v>1568.14</v>
      </c>
      <c r="H52" s="66">
        <v>709</v>
      </c>
      <c r="I52" s="66">
        <v>866.8</v>
      </c>
      <c r="J52" s="66">
        <v>3143.94</v>
      </c>
      <c r="K52" s="66">
        <v>3025.59</v>
      </c>
      <c r="L52" s="24">
        <v>42030</v>
      </c>
      <c r="M52" s="24">
        <v>42044</v>
      </c>
      <c r="N52" s="23">
        <v>11888</v>
      </c>
      <c r="O52" s="23">
        <v>800561</v>
      </c>
      <c r="P52" s="23" t="s">
        <v>847</v>
      </c>
    </row>
    <row r="53" spans="1:16" ht="38.25" x14ac:dyDescent="0.25">
      <c r="A53" s="23" t="s">
        <v>789</v>
      </c>
      <c r="B53" s="190" t="s">
        <v>846</v>
      </c>
      <c r="C53" s="23" t="s">
        <v>24</v>
      </c>
      <c r="D53" s="66">
        <v>0</v>
      </c>
      <c r="E53" s="66">
        <v>0</v>
      </c>
      <c r="F53" s="66">
        <v>67</v>
      </c>
      <c r="G53" s="66">
        <v>0</v>
      </c>
      <c r="H53" s="66">
        <v>709</v>
      </c>
      <c r="I53" s="66">
        <v>423.21</v>
      </c>
      <c r="J53" s="66">
        <v>1132.21</v>
      </c>
      <c r="K53" s="66">
        <v>1065.21</v>
      </c>
      <c r="L53" s="24">
        <v>42030</v>
      </c>
      <c r="M53" s="24">
        <v>42044</v>
      </c>
      <c r="N53" s="23">
        <v>11879</v>
      </c>
      <c r="O53" s="23">
        <v>800561</v>
      </c>
      <c r="P53" s="23" t="s">
        <v>845</v>
      </c>
    </row>
    <row r="54" spans="1:16" ht="38.25" x14ac:dyDescent="0.25">
      <c r="A54" s="23" t="s">
        <v>789</v>
      </c>
      <c r="B54" s="190" t="s">
        <v>844</v>
      </c>
      <c r="C54" s="23" t="s">
        <v>24</v>
      </c>
      <c r="D54" s="66">
        <v>0</v>
      </c>
      <c r="E54" s="66">
        <v>0</v>
      </c>
      <c r="F54" s="66">
        <v>67</v>
      </c>
      <c r="G54" s="66">
        <v>0</v>
      </c>
      <c r="H54" s="66">
        <v>709</v>
      </c>
      <c r="I54" s="66">
        <v>536.02</v>
      </c>
      <c r="J54" s="66">
        <v>1245.02</v>
      </c>
      <c r="K54" s="66">
        <v>1178.02</v>
      </c>
      <c r="L54" s="24">
        <v>42030</v>
      </c>
      <c r="M54" s="24">
        <v>42044</v>
      </c>
      <c r="N54" s="23">
        <v>11881</v>
      </c>
      <c r="O54" s="23">
        <v>800561</v>
      </c>
      <c r="P54" s="23" t="s">
        <v>843</v>
      </c>
    </row>
    <row r="55" spans="1:16" ht="25.5" x14ac:dyDescent="0.25">
      <c r="A55" s="23" t="s">
        <v>789</v>
      </c>
      <c r="B55" s="190" t="s">
        <v>842</v>
      </c>
      <c r="C55" s="23" t="s">
        <v>24</v>
      </c>
      <c r="D55" s="66">
        <v>5688.32</v>
      </c>
      <c r="E55" s="66">
        <v>0</v>
      </c>
      <c r="F55" s="66">
        <v>40.700000000000003</v>
      </c>
      <c r="G55" s="66">
        <v>5688.32</v>
      </c>
      <c r="H55" s="66">
        <v>430.77</v>
      </c>
      <c r="I55" s="66">
        <v>406.62</v>
      </c>
      <c r="J55" s="66">
        <v>6525.71</v>
      </c>
      <c r="K55" s="66">
        <v>6485.01</v>
      </c>
      <c r="L55" s="24">
        <v>42059</v>
      </c>
      <c r="M55" s="24">
        <v>42111</v>
      </c>
      <c r="N55" s="23">
        <v>11958</v>
      </c>
      <c r="O55" s="23">
        <v>801738</v>
      </c>
      <c r="P55" s="23" t="s">
        <v>841</v>
      </c>
    </row>
    <row r="56" spans="1:16" ht="38.25" x14ac:dyDescent="0.25">
      <c r="A56" s="23" t="s">
        <v>789</v>
      </c>
      <c r="B56" s="190" t="s">
        <v>460</v>
      </c>
      <c r="C56" s="23" t="s">
        <v>24</v>
      </c>
      <c r="D56" s="66">
        <v>0</v>
      </c>
      <c r="E56" s="66">
        <v>0</v>
      </c>
      <c r="F56" s="66">
        <v>86.42</v>
      </c>
      <c r="G56" s="66">
        <v>0</v>
      </c>
      <c r="H56" s="66">
        <v>914.5</v>
      </c>
      <c r="I56" s="66">
        <v>608.34</v>
      </c>
      <c r="J56" s="66">
        <v>1522.84</v>
      </c>
      <c r="K56" s="66">
        <v>1436.42</v>
      </c>
      <c r="L56" s="24">
        <v>42059</v>
      </c>
      <c r="M56" s="24">
        <v>42111</v>
      </c>
      <c r="N56" s="23">
        <v>11953</v>
      </c>
      <c r="O56" s="23">
        <v>801738</v>
      </c>
      <c r="P56" s="23" t="s">
        <v>840</v>
      </c>
    </row>
    <row r="57" spans="1:16" ht="38.25" x14ac:dyDescent="0.25">
      <c r="A57" s="23" t="s">
        <v>789</v>
      </c>
      <c r="B57" s="190" t="s">
        <v>839</v>
      </c>
      <c r="C57" s="23" t="s">
        <v>24</v>
      </c>
      <c r="D57" s="66">
        <v>222</v>
      </c>
      <c r="E57" s="66">
        <v>1890.91</v>
      </c>
      <c r="F57" s="66">
        <v>131.32</v>
      </c>
      <c r="G57" s="66">
        <v>2112.91</v>
      </c>
      <c r="H57" s="66">
        <v>914.5</v>
      </c>
      <c r="I57" s="66">
        <v>886.88</v>
      </c>
      <c r="J57" s="66">
        <v>3914.29</v>
      </c>
      <c r="K57" s="66">
        <v>3782.97</v>
      </c>
      <c r="L57" s="24">
        <v>42069</v>
      </c>
      <c r="M57" s="24">
        <v>42132</v>
      </c>
      <c r="N57" s="23">
        <v>11978</v>
      </c>
      <c r="O57" s="23">
        <v>802065</v>
      </c>
      <c r="P57" s="23" t="s">
        <v>838</v>
      </c>
    </row>
    <row r="58" spans="1:16" ht="38.25" x14ac:dyDescent="0.25">
      <c r="A58" s="23" t="s">
        <v>789</v>
      </c>
      <c r="B58" s="190" t="s">
        <v>343</v>
      </c>
      <c r="C58" s="23" t="s">
        <v>24</v>
      </c>
      <c r="D58" s="66">
        <v>0</v>
      </c>
      <c r="E58" s="66">
        <v>0</v>
      </c>
      <c r="F58" s="66">
        <v>86.42</v>
      </c>
      <c r="G58" s="66">
        <v>0</v>
      </c>
      <c r="H58" s="66">
        <v>914.5</v>
      </c>
      <c r="I58" s="66">
        <v>1187.1400000000001</v>
      </c>
      <c r="J58" s="66">
        <v>2101.64</v>
      </c>
      <c r="K58" s="66">
        <v>2015.22</v>
      </c>
      <c r="L58" s="24">
        <v>42083</v>
      </c>
      <c r="M58" s="24">
        <v>42132</v>
      </c>
      <c r="N58" s="23">
        <v>12189</v>
      </c>
      <c r="O58" s="23">
        <v>802065</v>
      </c>
      <c r="P58" s="23" t="s">
        <v>837</v>
      </c>
    </row>
    <row r="59" spans="1:16" ht="25.5" x14ac:dyDescent="0.25">
      <c r="A59" s="23" t="s">
        <v>789</v>
      </c>
      <c r="B59" s="190" t="s">
        <v>646</v>
      </c>
      <c r="C59" s="23" t="s">
        <v>24</v>
      </c>
      <c r="D59" s="66">
        <v>0</v>
      </c>
      <c r="E59" s="66">
        <v>0</v>
      </c>
      <c r="F59" s="66">
        <v>37.200000000000003</v>
      </c>
      <c r="G59" s="66">
        <v>0</v>
      </c>
      <c r="H59" s="66">
        <v>430.77</v>
      </c>
      <c r="I59" s="66">
        <v>5073.59</v>
      </c>
      <c r="J59" s="66">
        <v>5504.36</v>
      </c>
      <c r="K59" s="66">
        <v>5467.16</v>
      </c>
      <c r="L59" s="24">
        <v>42088</v>
      </c>
      <c r="M59" s="24">
        <v>42132</v>
      </c>
      <c r="N59" s="23">
        <v>12161</v>
      </c>
      <c r="O59" s="23">
        <v>802065</v>
      </c>
      <c r="P59" s="23" t="s">
        <v>836</v>
      </c>
    </row>
    <row r="60" spans="1:16" ht="51" x14ac:dyDescent="0.25">
      <c r="A60" s="23" t="s">
        <v>789</v>
      </c>
      <c r="B60" s="190" t="s">
        <v>448</v>
      </c>
      <c r="C60" s="23" t="s">
        <v>24</v>
      </c>
      <c r="D60" s="66">
        <v>3177.06</v>
      </c>
      <c r="E60" s="66">
        <v>0</v>
      </c>
      <c r="F60" s="66">
        <v>86.42</v>
      </c>
      <c r="G60" s="66">
        <v>3177.06</v>
      </c>
      <c r="H60" s="66">
        <v>914.5</v>
      </c>
      <c r="I60" s="66">
        <v>577.37</v>
      </c>
      <c r="J60" s="66">
        <v>4668.93</v>
      </c>
      <c r="K60" s="66">
        <v>4582.51</v>
      </c>
      <c r="L60" s="24">
        <v>42109</v>
      </c>
      <c r="M60" s="24">
        <v>42132</v>
      </c>
      <c r="N60" s="23">
        <v>2482</v>
      </c>
      <c r="O60" s="23">
        <v>80265</v>
      </c>
      <c r="P60" s="23" t="s">
        <v>835</v>
      </c>
    </row>
    <row r="61" spans="1:16" ht="25.5" x14ac:dyDescent="0.25">
      <c r="A61" s="23" t="s">
        <v>789</v>
      </c>
      <c r="B61" s="190" t="s">
        <v>643</v>
      </c>
      <c r="C61" s="23" t="s">
        <v>24</v>
      </c>
      <c r="D61" s="66">
        <v>0</v>
      </c>
      <c r="E61" s="66">
        <v>0</v>
      </c>
      <c r="F61" s="66">
        <v>40.700000000000003</v>
      </c>
      <c r="G61" s="66">
        <v>0</v>
      </c>
      <c r="H61" s="66">
        <v>430.77</v>
      </c>
      <c r="I61" s="66">
        <v>1113.1500000000001</v>
      </c>
      <c r="J61" s="66">
        <v>1543.92</v>
      </c>
      <c r="K61" s="66">
        <v>1503.22</v>
      </c>
      <c r="L61" s="24">
        <v>42110</v>
      </c>
      <c r="M61" s="24">
        <v>42132</v>
      </c>
      <c r="N61" s="23">
        <v>12266</v>
      </c>
      <c r="O61" s="23">
        <v>802065</v>
      </c>
      <c r="P61" s="23" t="s">
        <v>834</v>
      </c>
    </row>
    <row r="62" spans="1:16" ht="25.5" x14ac:dyDescent="0.25">
      <c r="A62" s="23" t="s">
        <v>789</v>
      </c>
      <c r="B62" s="190" t="s">
        <v>348</v>
      </c>
      <c r="C62" s="23" t="s">
        <v>24</v>
      </c>
      <c r="D62" s="66">
        <v>0</v>
      </c>
      <c r="E62" s="66">
        <v>0</v>
      </c>
      <c r="F62" s="66">
        <v>86.42</v>
      </c>
      <c r="G62" s="66">
        <v>0</v>
      </c>
      <c r="H62" s="66">
        <v>914.5</v>
      </c>
      <c r="I62" s="66">
        <v>598.91999999999996</v>
      </c>
      <c r="J62" s="66">
        <v>1513.42</v>
      </c>
      <c r="K62" s="66">
        <v>1427</v>
      </c>
      <c r="L62" s="24">
        <v>42110</v>
      </c>
      <c r="M62" s="24">
        <v>42132</v>
      </c>
      <c r="N62" s="23">
        <v>12159</v>
      </c>
      <c r="O62" s="23">
        <v>802065</v>
      </c>
      <c r="P62" s="23" t="s">
        <v>833</v>
      </c>
    </row>
    <row r="63" spans="1:16" ht="51" x14ac:dyDescent="0.25">
      <c r="A63" s="23" t="s">
        <v>789</v>
      </c>
      <c r="B63" s="190" t="s">
        <v>338</v>
      </c>
      <c r="C63" s="23" t="s">
        <v>24</v>
      </c>
      <c r="D63" s="66">
        <v>1999.6</v>
      </c>
      <c r="E63" s="66">
        <v>1407.52</v>
      </c>
      <c r="F63" s="66">
        <v>143.69999999999999</v>
      </c>
      <c r="G63" s="66">
        <v>3407.12</v>
      </c>
      <c r="H63" s="66">
        <v>914.5</v>
      </c>
      <c r="I63" s="66">
        <v>1155.52</v>
      </c>
      <c r="J63" s="66">
        <v>5477.14</v>
      </c>
      <c r="K63" s="66">
        <v>5333.45</v>
      </c>
      <c r="L63" s="24">
        <v>42110</v>
      </c>
      <c r="M63" s="24">
        <v>42132</v>
      </c>
      <c r="N63" s="23">
        <v>12191</v>
      </c>
      <c r="O63" s="23">
        <v>802065</v>
      </c>
      <c r="P63" s="23" t="s">
        <v>832</v>
      </c>
    </row>
    <row r="64" spans="1:16" ht="25.5" x14ac:dyDescent="0.25">
      <c r="A64" s="23" t="s">
        <v>789</v>
      </c>
      <c r="B64" s="190" t="s">
        <v>831</v>
      </c>
      <c r="C64" s="23" t="s">
        <v>24</v>
      </c>
      <c r="D64" s="66">
        <v>0</v>
      </c>
      <c r="E64" s="66">
        <v>0</v>
      </c>
      <c r="F64" s="66">
        <v>40.700000000000003</v>
      </c>
      <c r="G64" s="66">
        <v>0</v>
      </c>
      <c r="H64" s="66">
        <v>430.77</v>
      </c>
      <c r="I64" s="66">
        <v>1140.04</v>
      </c>
      <c r="J64" s="66">
        <v>1570.81</v>
      </c>
      <c r="K64" s="66">
        <v>1530.11</v>
      </c>
      <c r="L64" s="24">
        <v>42110</v>
      </c>
      <c r="M64" s="24">
        <v>42132</v>
      </c>
      <c r="N64" s="23">
        <v>12267</v>
      </c>
      <c r="O64" s="23">
        <v>802065</v>
      </c>
      <c r="P64" s="23" t="s">
        <v>830</v>
      </c>
    </row>
    <row r="65" spans="1:16" ht="63.75" x14ac:dyDescent="0.25">
      <c r="A65" s="23" t="s">
        <v>789</v>
      </c>
      <c r="B65" s="190" t="s">
        <v>456</v>
      </c>
      <c r="C65" s="23" t="s">
        <v>24</v>
      </c>
      <c r="D65" s="66">
        <v>155.61000000000001</v>
      </c>
      <c r="E65" s="66">
        <v>7956.6</v>
      </c>
      <c r="F65" s="66">
        <v>158.38999999999999</v>
      </c>
      <c r="G65" s="66">
        <v>8112.21</v>
      </c>
      <c r="H65" s="66">
        <v>914.5</v>
      </c>
      <c r="I65" s="66">
        <v>1974.24</v>
      </c>
      <c r="J65" s="66">
        <v>11000.95</v>
      </c>
      <c r="K65" s="66">
        <v>10842.56</v>
      </c>
      <c r="L65" s="24">
        <v>42086</v>
      </c>
      <c r="M65" s="24">
        <v>42132</v>
      </c>
      <c r="N65" s="23">
        <v>12162</v>
      </c>
      <c r="O65" s="23">
        <v>802065</v>
      </c>
      <c r="P65" s="23" t="s">
        <v>829</v>
      </c>
    </row>
    <row r="66" spans="1:16" ht="25.5" x14ac:dyDescent="0.25">
      <c r="A66" s="23" t="s">
        <v>789</v>
      </c>
      <c r="B66" s="190" t="s">
        <v>633</v>
      </c>
      <c r="C66" s="23" t="s">
        <v>24</v>
      </c>
      <c r="D66" s="66">
        <v>0</v>
      </c>
      <c r="E66" s="66">
        <v>0</v>
      </c>
      <c r="F66" s="66">
        <v>0</v>
      </c>
      <c r="G66" s="66">
        <v>0</v>
      </c>
      <c r="H66" s="66">
        <v>0</v>
      </c>
      <c r="I66" s="66">
        <v>6805.92</v>
      </c>
      <c r="J66" s="66">
        <v>6805.92</v>
      </c>
      <c r="K66" s="66">
        <v>6805.92</v>
      </c>
      <c r="L66" s="24">
        <v>42121</v>
      </c>
      <c r="M66" s="24">
        <v>42132</v>
      </c>
      <c r="N66" s="23" t="s">
        <v>694</v>
      </c>
      <c r="O66" s="23">
        <v>802065</v>
      </c>
      <c r="P66" s="23" t="s">
        <v>828</v>
      </c>
    </row>
    <row r="67" spans="1:16" ht="25.5" x14ac:dyDescent="0.25">
      <c r="A67" s="23" t="s">
        <v>789</v>
      </c>
      <c r="B67" s="190" t="s">
        <v>827</v>
      </c>
      <c r="C67" s="23" t="s">
        <v>24</v>
      </c>
      <c r="D67" s="66">
        <v>0</v>
      </c>
      <c r="E67" s="66">
        <v>0</v>
      </c>
      <c r="F67" s="66">
        <v>0</v>
      </c>
      <c r="G67" s="66">
        <v>0</v>
      </c>
      <c r="H67" s="66">
        <v>0</v>
      </c>
      <c r="I67" s="66">
        <v>7237.06</v>
      </c>
      <c r="J67" s="66">
        <v>7237.06</v>
      </c>
      <c r="K67" s="66">
        <v>7237.06</v>
      </c>
      <c r="L67" s="24">
        <v>42121</v>
      </c>
      <c r="M67" s="24">
        <v>42132</v>
      </c>
      <c r="N67" s="23" t="s">
        <v>694</v>
      </c>
      <c r="O67" s="23">
        <v>802065</v>
      </c>
      <c r="P67" s="23" t="s">
        <v>826</v>
      </c>
    </row>
    <row r="68" spans="1:16" ht="25.5" x14ac:dyDescent="0.25">
      <c r="A68" s="23" t="s">
        <v>789</v>
      </c>
      <c r="B68" s="190" t="s">
        <v>637</v>
      </c>
      <c r="C68" s="23" t="s">
        <v>24</v>
      </c>
      <c r="D68" s="66">
        <v>0</v>
      </c>
      <c r="E68" s="66">
        <v>0</v>
      </c>
      <c r="F68" s="66">
        <v>0</v>
      </c>
      <c r="G68" s="66">
        <v>0</v>
      </c>
      <c r="H68" s="66">
        <v>0</v>
      </c>
      <c r="I68" s="66">
        <v>4070.3</v>
      </c>
      <c r="J68" s="66">
        <v>4070.3</v>
      </c>
      <c r="K68" s="66">
        <v>4070.3</v>
      </c>
      <c r="L68" s="24">
        <v>42121</v>
      </c>
      <c r="M68" s="24">
        <v>42132</v>
      </c>
      <c r="N68" s="23" t="s">
        <v>694</v>
      </c>
      <c r="O68" s="23">
        <v>802065</v>
      </c>
      <c r="P68" s="23" t="s">
        <v>825</v>
      </c>
    </row>
    <row r="69" spans="1:16" ht="51" x14ac:dyDescent="0.25">
      <c r="A69" s="23" t="s">
        <v>789</v>
      </c>
      <c r="B69" s="190" t="s">
        <v>308</v>
      </c>
      <c r="C69" s="23" t="s">
        <v>24</v>
      </c>
      <c r="D69" s="66">
        <v>174.35</v>
      </c>
      <c r="E69" s="66">
        <v>1018.7</v>
      </c>
      <c r="F69" s="66">
        <v>146.38999999999999</v>
      </c>
      <c r="G69" s="66">
        <v>1193.05</v>
      </c>
      <c r="H69" s="66">
        <v>914.5</v>
      </c>
      <c r="I69" s="66">
        <v>1150.6099999999999</v>
      </c>
      <c r="J69" s="66">
        <v>3258.16</v>
      </c>
      <c r="K69" s="66">
        <v>3111.77</v>
      </c>
      <c r="L69" s="24">
        <v>42121</v>
      </c>
      <c r="M69" s="24">
        <v>42132</v>
      </c>
      <c r="N69" s="23">
        <v>12292</v>
      </c>
      <c r="O69" s="23">
        <v>802065</v>
      </c>
      <c r="P69" s="23" t="s">
        <v>824</v>
      </c>
    </row>
    <row r="70" spans="1:16" ht="25.5" x14ac:dyDescent="0.25">
      <c r="A70" s="23" t="s">
        <v>789</v>
      </c>
      <c r="B70" s="190" t="s">
        <v>635</v>
      </c>
      <c r="C70" s="23" t="s">
        <v>24</v>
      </c>
      <c r="D70" s="66">
        <v>0</v>
      </c>
      <c r="E70" s="66">
        <v>0</v>
      </c>
      <c r="F70" s="66">
        <v>0</v>
      </c>
      <c r="G70" s="66">
        <v>0</v>
      </c>
      <c r="H70" s="66">
        <v>0</v>
      </c>
      <c r="I70" s="66">
        <v>545.55999999999995</v>
      </c>
      <c r="J70" s="66">
        <v>545.55999999999995</v>
      </c>
      <c r="K70" s="66">
        <v>545.55999999999995</v>
      </c>
      <c r="L70" s="24">
        <v>42129</v>
      </c>
      <c r="M70" s="24">
        <v>42165</v>
      </c>
      <c r="N70" s="23" t="s">
        <v>694</v>
      </c>
      <c r="O70" s="23">
        <v>802616</v>
      </c>
      <c r="P70" s="23" t="s">
        <v>823</v>
      </c>
    </row>
    <row r="71" spans="1:16" ht="63.75" x14ac:dyDescent="0.25">
      <c r="A71" s="23" t="s">
        <v>789</v>
      </c>
      <c r="B71" s="190" t="s">
        <v>401</v>
      </c>
      <c r="C71" s="23" t="s">
        <v>24</v>
      </c>
      <c r="D71" s="66">
        <v>10521.23</v>
      </c>
      <c r="E71" s="66">
        <v>13451.79</v>
      </c>
      <c r="F71" s="66">
        <v>212.02</v>
      </c>
      <c r="G71" s="66">
        <v>23973.02</v>
      </c>
      <c r="H71" s="66">
        <v>709</v>
      </c>
      <c r="I71" s="66">
        <v>5049</v>
      </c>
      <c r="J71" s="66">
        <v>29731.02</v>
      </c>
      <c r="K71" s="66">
        <v>29519</v>
      </c>
      <c r="L71" s="24">
        <v>42030</v>
      </c>
      <c r="M71" s="24">
        <v>42132</v>
      </c>
      <c r="N71" s="23">
        <v>11886</v>
      </c>
      <c r="O71" s="23">
        <v>802065</v>
      </c>
      <c r="P71" s="23" t="s">
        <v>822</v>
      </c>
    </row>
    <row r="72" spans="1:16" ht="51" x14ac:dyDescent="0.25">
      <c r="A72" s="23" t="s">
        <v>789</v>
      </c>
      <c r="B72" s="190" t="s">
        <v>631</v>
      </c>
      <c r="C72" s="23" t="s">
        <v>24</v>
      </c>
      <c r="D72" s="66">
        <v>0</v>
      </c>
      <c r="E72" s="66">
        <v>0</v>
      </c>
      <c r="F72" s="66">
        <v>0</v>
      </c>
      <c r="G72" s="66">
        <v>0</v>
      </c>
      <c r="H72" s="66">
        <v>0</v>
      </c>
      <c r="I72" s="66">
        <v>4333.58</v>
      </c>
      <c r="J72" s="66">
        <v>4333.58</v>
      </c>
      <c r="K72" s="66">
        <v>4333.58</v>
      </c>
      <c r="L72" s="24">
        <v>42146</v>
      </c>
      <c r="M72" s="24">
        <v>42165</v>
      </c>
      <c r="N72" s="23" t="s">
        <v>694</v>
      </c>
      <c r="O72" s="23">
        <v>802616</v>
      </c>
      <c r="P72" s="23" t="s">
        <v>821</v>
      </c>
    </row>
    <row r="73" spans="1:16" ht="25.5" x14ac:dyDescent="0.25">
      <c r="A73" s="23" t="s">
        <v>789</v>
      </c>
      <c r="B73" s="190" t="s">
        <v>343</v>
      </c>
      <c r="C73" s="23" t="s">
        <v>24</v>
      </c>
      <c r="D73" s="66">
        <v>0</v>
      </c>
      <c r="E73" s="66">
        <v>0</v>
      </c>
      <c r="F73" s="66">
        <v>86.42</v>
      </c>
      <c r="G73" s="66">
        <v>0</v>
      </c>
      <c r="H73" s="66">
        <v>914.5</v>
      </c>
      <c r="I73" s="66">
        <v>569.41999999999996</v>
      </c>
      <c r="J73" s="66">
        <v>1483.92</v>
      </c>
      <c r="K73" s="66">
        <v>1397.5</v>
      </c>
      <c r="L73" s="24">
        <v>42146</v>
      </c>
      <c r="M73" s="24">
        <v>42165</v>
      </c>
      <c r="N73" s="23">
        <v>12402</v>
      </c>
      <c r="O73" s="23">
        <v>802616</v>
      </c>
      <c r="P73" s="23" t="s">
        <v>820</v>
      </c>
    </row>
    <row r="74" spans="1:16" ht="51" x14ac:dyDescent="0.25">
      <c r="A74" s="23" t="s">
        <v>789</v>
      </c>
      <c r="B74" s="190" t="s">
        <v>819</v>
      </c>
      <c r="C74" s="23" t="s">
        <v>24</v>
      </c>
      <c r="D74" s="66">
        <v>3314.71</v>
      </c>
      <c r="E74" s="66">
        <v>2618.67</v>
      </c>
      <c r="F74" s="66">
        <v>151.31</v>
      </c>
      <c r="G74" s="66">
        <v>5933.38</v>
      </c>
      <c r="H74" s="66">
        <v>914.5</v>
      </c>
      <c r="I74" s="66">
        <v>4078.58</v>
      </c>
      <c r="J74" s="66">
        <v>10926.46</v>
      </c>
      <c r="K74" s="66">
        <v>10775.15</v>
      </c>
      <c r="L74" s="24">
        <v>42146</v>
      </c>
      <c r="M74" s="24">
        <v>42165</v>
      </c>
      <c r="N74" s="23">
        <v>12383</v>
      </c>
      <c r="O74" s="23">
        <v>802616</v>
      </c>
      <c r="P74" s="23" t="s">
        <v>818</v>
      </c>
    </row>
    <row r="75" spans="1:16" ht="38.25" x14ac:dyDescent="0.25">
      <c r="A75" s="23" t="s">
        <v>789</v>
      </c>
      <c r="B75" s="190" t="s">
        <v>446</v>
      </c>
      <c r="C75" s="23" t="s">
        <v>24</v>
      </c>
      <c r="D75" s="66">
        <v>0</v>
      </c>
      <c r="E75" s="66">
        <v>0</v>
      </c>
      <c r="F75" s="66">
        <v>86.42</v>
      </c>
      <c r="G75" s="66">
        <v>0</v>
      </c>
      <c r="H75" s="66">
        <v>914.5</v>
      </c>
      <c r="I75" s="66">
        <v>6815.7</v>
      </c>
      <c r="J75" s="66">
        <v>7730.2</v>
      </c>
      <c r="K75" s="66">
        <v>7643.78</v>
      </c>
      <c r="L75" s="24">
        <v>42149</v>
      </c>
      <c r="M75" s="24">
        <v>42165</v>
      </c>
      <c r="N75" s="23">
        <v>2511</v>
      </c>
      <c r="O75" s="23">
        <v>802616</v>
      </c>
      <c r="P75" s="23" t="s">
        <v>817</v>
      </c>
    </row>
    <row r="76" spans="1:16" ht="38.25" x14ac:dyDescent="0.25">
      <c r="A76" s="23" t="s">
        <v>789</v>
      </c>
      <c r="B76" s="190" t="s">
        <v>227</v>
      </c>
      <c r="C76" s="23" t="s">
        <v>24</v>
      </c>
      <c r="D76" s="66">
        <v>2719.52</v>
      </c>
      <c r="E76" s="66">
        <v>2022.04</v>
      </c>
      <c r="F76" s="66">
        <v>143.88</v>
      </c>
      <c r="G76" s="66">
        <v>4741.5600000000004</v>
      </c>
      <c r="H76" s="66">
        <v>914.5</v>
      </c>
      <c r="I76" s="66">
        <v>1730.65</v>
      </c>
      <c r="J76" s="66">
        <v>7386.71</v>
      </c>
      <c r="K76" s="66">
        <v>7242.83</v>
      </c>
      <c r="L76" s="24">
        <v>42166</v>
      </c>
      <c r="M76" s="24">
        <v>42188</v>
      </c>
      <c r="N76" s="23">
        <v>12470</v>
      </c>
      <c r="O76" s="23">
        <v>803095</v>
      </c>
      <c r="P76" s="23" t="s">
        <v>816</v>
      </c>
    </row>
    <row r="77" spans="1:16" ht="25.5" x14ac:dyDescent="0.25">
      <c r="A77" s="23" t="s">
        <v>789</v>
      </c>
      <c r="B77" s="190" t="s">
        <v>444</v>
      </c>
      <c r="C77" s="23" t="s">
        <v>24</v>
      </c>
      <c r="D77" s="66">
        <v>0</v>
      </c>
      <c r="E77" s="66">
        <v>0</v>
      </c>
      <c r="F77" s="66">
        <v>86.42</v>
      </c>
      <c r="G77" s="66">
        <v>0</v>
      </c>
      <c r="H77" s="66">
        <v>914.5</v>
      </c>
      <c r="I77" s="66">
        <v>345.25</v>
      </c>
      <c r="J77" s="66">
        <v>1259.75</v>
      </c>
      <c r="K77" s="66">
        <v>1173.33</v>
      </c>
      <c r="L77" s="24">
        <v>42166</v>
      </c>
      <c r="M77" s="24">
        <v>42188</v>
      </c>
      <c r="N77" s="23">
        <v>12476</v>
      </c>
      <c r="O77" s="23">
        <v>803095</v>
      </c>
      <c r="P77" s="23" t="s">
        <v>815</v>
      </c>
    </row>
    <row r="78" spans="1:16" ht="38.25" x14ac:dyDescent="0.25">
      <c r="A78" s="23" t="s">
        <v>789</v>
      </c>
      <c r="B78" s="190" t="s">
        <v>439</v>
      </c>
      <c r="C78" s="23" t="s">
        <v>24</v>
      </c>
      <c r="D78" s="66">
        <v>334.54</v>
      </c>
      <c r="E78" s="66">
        <v>2127.1799999999998</v>
      </c>
      <c r="F78" s="66">
        <v>146.21</v>
      </c>
      <c r="G78" s="66">
        <v>2461.7199999999998</v>
      </c>
      <c r="H78" s="66">
        <v>914.5</v>
      </c>
      <c r="I78" s="66">
        <v>897.18</v>
      </c>
      <c r="J78" s="66">
        <v>4273.3999999999996</v>
      </c>
      <c r="K78" s="66">
        <v>4127.1899999999996</v>
      </c>
      <c r="L78" s="24">
        <v>42165</v>
      </c>
      <c r="M78" s="24">
        <v>42188</v>
      </c>
      <c r="N78" s="23">
        <v>12501</v>
      </c>
      <c r="O78" s="23">
        <v>803095</v>
      </c>
      <c r="P78" s="23" t="s">
        <v>814</v>
      </c>
    </row>
    <row r="79" spans="1:16" ht="38.25" x14ac:dyDescent="0.25">
      <c r="A79" s="23" t="s">
        <v>789</v>
      </c>
      <c r="B79" s="190" t="s">
        <v>813</v>
      </c>
      <c r="C79" s="23" t="s">
        <v>24</v>
      </c>
      <c r="D79" s="66">
        <v>0</v>
      </c>
      <c r="E79" s="66">
        <v>0</v>
      </c>
      <c r="F79" s="66">
        <v>40.700000000000003</v>
      </c>
      <c r="G79" s="66">
        <v>0</v>
      </c>
      <c r="H79" s="66">
        <v>430.77</v>
      </c>
      <c r="I79" s="66">
        <v>1619.86</v>
      </c>
      <c r="J79" s="66">
        <v>2050.63</v>
      </c>
      <c r="K79" s="66">
        <v>2009.93</v>
      </c>
      <c r="L79" s="24">
        <v>42214</v>
      </c>
      <c r="M79" s="24">
        <v>42237</v>
      </c>
      <c r="N79" s="23">
        <v>12690</v>
      </c>
      <c r="O79" s="23">
        <v>803643</v>
      </c>
      <c r="P79" s="23" t="s">
        <v>812</v>
      </c>
    </row>
    <row r="80" spans="1:16" ht="25.5" x14ac:dyDescent="0.25">
      <c r="A80" s="23" t="s">
        <v>789</v>
      </c>
      <c r="B80" s="190" t="s">
        <v>811</v>
      </c>
      <c r="C80" s="23" t="s">
        <v>24</v>
      </c>
      <c r="D80" s="66">
        <v>0</v>
      </c>
      <c r="E80" s="66">
        <v>0</v>
      </c>
      <c r="F80" s="66">
        <v>40.700000000000003</v>
      </c>
      <c r="G80" s="66">
        <v>0</v>
      </c>
      <c r="H80" s="66">
        <v>430.77</v>
      </c>
      <c r="I80" s="66">
        <v>3898.25</v>
      </c>
      <c r="J80" s="66">
        <v>4329.0200000000004</v>
      </c>
      <c r="K80" s="66">
        <v>4288.32</v>
      </c>
      <c r="L80" s="24">
        <v>42214</v>
      </c>
      <c r="M80" s="24">
        <v>42237</v>
      </c>
      <c r="N80" s="23">
        <v>12663</v>
      </c>
      <c r="O80" s="23">
        <v>803643</v>
      </c>
      <c r="P80" s="23" t="s">
        <v>810</v>
      </c>
    </row>
    <row r="81" spans="1:16" ht="25.5" x14ac:dyDescent="0.25">
      <c r="A81" s="23" t="s">
        <v>789</v>
      </c>
      <c r="B81" s="190" t="s">
        <v>626</v>
      </c>
      <c r="C81" s="23" t="s">
        <v>24</v>
      </c>
      <c r="D81" s="66">
        <v>0</v>
      </c>
      <c r="E81" s="66">
        <v>0</v>
      </c>
      <c r="F81" s="66">
        <v>40.700000000000003</v>
      </c>
      <c r="G81" s="66">
        <v>0</v>
      </c>
      <c r="H81" s="66">
        <v>430.77</v>
      </c>
      <c r="I81" s="66">
        <v>1064.99</v>
      </c>
      <c r="J81" s="66">
        <v>1495.76</v>
      </c>
      <c r="K81" s="66">
        <v>1455.06</v>
      </c>
      <c r="L81" s="24">
        <v>42214</v>
      </c>
      <c r="M81" s="24">
        <v>42237</v>
      </c>
      <c r="N81" s="23">
        <v>12689</v>
      </c>
      <c r="O81" s="23">
        <v>803643</v>
      </c>
      <c r="P81" s="23" t="s">
        <v>809</v>
      </c>
    </row>
    <row r="82" spans="1:16" ht="38.25" x14ac:dyDescent="0.25">
      <c r="A82" s="23" t="s">
        <v>789</v>
      </c>
      <c r="B82" s="190" t="s">
        <v>454</v>
      </c>
      <c r="C82" s="23" t="s">
        <v>24</v>
      </c>
      <c r="D82" s="66">
        <v>0</v>
      </c>
      <c r="E82" s="66">
        <v>0</v>
      </c>
      <c r="F82" s="66">
        <v>86.42</v>
      </c>
      <c r="G82" s="66">
        <v>0</v>
      </c>
      <c r="H82" s="66">
        <v>914.5</v>
      </c>
      <c r="I82" s="66">
        <v>6723.74</v>
      </c>
      <c r="J82" s="66">
        <v>7638.24</v>
      </c>
      <c r="K82" s="66">
        <v>7551.82</v>
      </c>
      <c r="L82" s="24">
        <v>42214</v>
      </c>
      <c r="M82" s="24">
        <v>42237</v>
      </c>
      <c r="N82" s="23">
        <v>12664</v>
      </c>
      <c r="O82" s="23">
        <v>803643</v>
      </c>
      <c r="P82" s="23" t="s">
        <v>808</v>
      </c>
    </row>
    <row r="83" spans="1:16" ht="38.25" x14ac:dyDescent="0.25">
      <c r="A83" s="23" t="s">
        <v>789</v>
      </c>
      <c r="B83" s="190" t="s">
        <v>807</v>
      </c>
      <c r="C83" s="23" t="s">
        <v>24</v>
      </c>
      <c r="D83" s="66">
        <v>170.24</v>
      </c>
      <c r="E83" s="66">
        <v>1434.4</v>
      </c>
      <c r="F83" s="66">
        <v>144.94999999999999</v>
      </c>
      <c r="G83" s="66">
        <v>1604.64</v>
      </c>
      <c r="H83" s="66">
        <v>914.5</v>
      </c>
      <c r="I83" s="66">
        <v>879.71</v>
      </c>
      <c r="J83" s="66">
        <v>3398.85</v>
      </c>
      <c r="K83" s="66">
        <v>3253.9</v>
      </c>
      <c r="L83" s="24">
        <v>42214</v>
      </c>
      <c r="M83" s="24">
        <v>42237</v>
      </c>
      <c r="N83" s="23">
        <v>12680</v>
      </c>
      <c r="O83" s="23">
        <v>803643</v>
      </c>
      <c r="P83" s="23" t="s">
        <v>806</v>
      </c>
    </row>
    <row r="84" spans="1:16" ht="25.5" x14ac:dyDescent="0.25">
      <c r="A84" s="23" t="s">
        <v>789</v>
      </c>
      <c r="B84" s="190" t="s">
        <v>629</v>
      </c>
      <c r="C84" s="23" t="s">
        <v>24</v>
      </c>
      <c r="D84" s="66">
        <v>0</v>
      </c>
      <c r="E84" s="66">
        <v>0</v>
      </c>
      <c r="F84" s="66">
        <v>0</v>
      </c>
      <c r="G84" s="66">
        <v>0</v>
      </c>
      <c r="H84" s="66">
        <v>0</v>
      </c>
      <c r="I84" s="66">
        <v>417.37</v>
      </c>
      <c r="J84" s="66">
        <v>417.37</v>
      </c>
      <c r="K84" s="66">
        <v>417.37</v>
      </c>
      <c r="L84" s="24">
        <v>42214</v>
      </c>
      <c r="M84" s="24">
        <v>42237</v>
      </c>
      <c r="N84" s="23" t="s">
        <v>694</v>
      </c>
      <c r="O84" s="23">
        <v>803643</v>
      </c>
      <c r="P84" s="23" t="s">
        <v>805</v>
      </c>
    </row>
    <row r="85" spans="1:16" ht="25.5" x14ac:dyDescent="0.25">
      <c r="A85" s="23" t="s">
        <v>789</v>
      </c>
      <c r="B85" s="190" t="s">
        <v>624</v>
      </c>
      <c r="C85" s="23" t="s">
        <v>24</v>
      </c>
      <c r="D85" s="66">
        <v>0</v>
      </c>
      <c r="E85" s="66">
        <v>0</v>
      </c>
      <c r="F85" s="66">
        <v>0</v>
      </c>
      <c r="G85" s="66">
        <v>0</v>
      </c>
      <c r="H85" s="66">
        <v>0</v>
      </c>
      <c r="I85" s="66">
        <v>2926.25</v>
      </c>
      <c r="J85" s="66">
        <v>2926.25</v>
      </c>
      <c r="K85" s="66">
        <v>2926.25</v>
      </c>
      <c r="L85" s="24">
        <v>42237</v>
      </c>
      <c r="M85" s="24">
        <v>42255</v>
      </c>
      <c r="N85" s="23" t="s">
        <v>694</v>
      </c>
      <c r="O85" s="23">
        <v>803909</v>
      </c>
      <c r="P85" s="23" t="s">
        <v>804</v>
      </c>
    </row>
    <row r="86" spans="1:16" ht="51" x14ac:dyDescent="0.25">
      <c r="A86" s="23" t="s">
        <v>789</v>
      </c>
      <c r="B86" s="190" t="s">
        <v>442</v>
      </c>
      <c r="C86" s="23" t="s">
        <v>24</v>
      </c>
      <c r="D86" s="66">
        <v>173.37</v>
      </c>
      <c r="E86" s="66">
        <v>1336.3</v>
      </c>
      <c r="F86" s="66">
        <v>146.03</v>
      </c>
      <c r="G86" s="66">
        <v>1509.67</v>
      </c>
      <c r="H86" s="66">
        <v>914.5</v>
      </c>
      <c r="I86" s="66">
        <v>945.85</v>
      </c>
      <c r="J86" s="66">
        <v>3370.02</v>
      </c>
      <c r="K86" s="66">
        <v>3223.99</v>
      </c>
      <c r="L86" s="24">
        <v>42237</v>
      </c>
      <c r="M86" s="24">
        <v>42255</v>
      </c>
      <c r="N86" s="23">
        <v>12898</v>
      </c>
      <c r="O86" s="23">
        <v>803909</v>
      </c>
      <c r="P86" s="23" t="s">
        <v>803</v>
      </c>
    </row>
    <row r="87" spans="1:16" ht="38.25" x14ac:dyDescent="0.25">
      <c r="A87" s="23" t="s">
        <v>789</v>
      </c>
      <c r="B87" s="190" t="s">
        <v>436</v>
      </c>
      <c r="C87" s="23" t="s">
        <v>24</v>
      </c>
      <c r="D87" s="66">
        <v>230.29</v>
      </c>
      <c r="E87" s="66">
        <v>2712.15</v>
      </c>
      <c r="F87" s="66">
        <v>156.80000000000001</v>
      </c>
      <c r="G87" s="66">
        <v>2942.44</v>
      </c>
      <c r="H87" s="66">
        <v>914.5</v>
      </c>
      <c r="I87" s="66">
        <v>1278.45</v>
      </c>
      <c r="J87" s="66">
        <v>5135.3900000000003</v>
      </c>
      <c r="K87" s="66">
        <v>4978.59</v>
      </c>
      <c r="L87" s="24">
        <v>42272</v>
      </c>
      <c r="M87" s="23" t="s">
        <v>19</v>
      </c>
      <c r="N87" s="23">
        <v>13107</v>
      </c>
      <c r="O87" s="14"/>
      <c r="P87" s="23" t="s">
        <v>802</v>
      </c>
    </row>
    <row r="88" spans="1:16" ht="25.5" x14ac:dyDescent="0.25">
      <c r="A88" s="23" t="s">
        <v>789</v>
      </c>
      <c r="B88" s="190" t="s">
        <v>801</v>
      </c>
      <c r="C88" s="23" t="s">
        <v>24</v>
      </c>
      <c r="D88" s="66">
        <v>0</v>
      </c>
      <c r="E88" s="66">
        <v>0</v>
      </c>
      <c r="F88" s="66">
        <v>40.700000000000003</v>
      </c>
      <c r="G88" s="66">
        <v>0</v>
      </c>
      <c r="H88" s="66">
        <v>430.77</v>
      </c>
      <c r="I88" s="66">
        <v>631.01</v>
      </c>
      <c r="J88" s="66">
        <v>1061.78</v>
      </c>
      <c r="K88" s="66">
        <v>1021.08</v>
      </c>
      <c r="L88" s="24">
        <v>42272</v>
      </c>
      <c r="M88" s="23" t="s">
        <v>19</v>
      </c>
      <c r="N88" s="23">
        <v>13096</v>
      </c>
      <c r="O88" s="14"/>
      <c r="P88" s="23" t="s">
        <v>800</v>
      </c>
    </row>
    <row r="89" spans="1:16" x14ac:dyDescent="0.25">
      <c r="A89" s="23" t="s">
        <v>789</v>
      </c>
      <c r="B89" s="190" t="s">
        <v>789</v>
      </c>
      <c r="C89" s="23" t="s">
        <v>24</v>
      </c>
      <c r="D89" s="66">
        <v>0</v>
      </c>
      <c r="E89" s="66">
        <v>0</v>
      </c>
      <c r="F89" s="66">
        <v>86.42</v>
      </c>
      <c r="G89" s="66">
        <v>0</v>
      </c>
      <c r="H89" s="66">
        <v>914.5</v>
      </c>
      <c r="I89" s="66">
        <v>27.7</v>
      </c>
      <c r="J89" s="66">
        <v>942.2</v>
      </c>
      <c r="K89" s="66">
        <v>855.78</v>
      </c>
      <c r="L89" s="24">
        <v>42272</v>
      </c>
      <c r="M89" s="23" t="s">
        <v>19</v>
      </c>
      <c r="N89" s="23">
        <v>13099</v>
      </c>
      <c r="O89" s="14"/>
      <c r="P89" s="23" t="s">
        <v>799</v>
      </c>
    </row>
    <row r="90" spans="1:16" x14ac:dyDescent="0.25">
      <c r="A90" s="23" t="s">
        <v>789</v>
      </c>
      <c r="B90" s="190" t="s">
        <v>789</v>
      </c>
      <c r="C90" s="23" t="s">
        <v>24</v>
      </c>
      <c r="D90" s="66">
        <v>0</v>
      </c>
      <c r="E90" s="66">
        <v>0</v>
      </c>
      <c r="F90" s="66">
        <v>86.42</v>
      </c>
      <c r="G90" s="66">
        <v>0</v>
      </c>
      <c r="H90" s="66">
        <v>914.5</v>
      </c>
      <c r="I90" s="66">
        <v>27.7</v>
      </c>
      <c r="J90" s="66">
        <v>942.2</v>
      </c>
      <c r="K90" s="66">
        <v>855.78</v>
      </c>
      <c r="L90" s="24">
        <v>42272</v>
      </c>
      <c r="M90" s="23" t="s">
        <v>19</v>
      </c>
      <c r="N90" s="23">
        <v>13098</v>
      </c>
      <c r="O90" s="14"/>
      <c r="P90" s="23" t="s">
        <v>799</v>
      </c>
    </row>
    <row r="91" spans="1:16" ht="25.5" x14ac:dyDescent="0.25">
      <c r="A91" s="23" t="s">
        <v>789</v>
      </c>
      <c r="B91" s="190" t="s">
        <v>617</v>
      </c>
      <c r="C91" s="23" t="s">
        <v>24</v>
      </c>
      <c r="D91" s="66">
        <v>7387.93</v>
      </c>
      <c r="E91" s="66">
        <v>0</v>
      </c>
      <c r="F91" s="66">
        <v>40.700000000000003</v>
      </c>
      <c r="G91" s="66">
        <v>7387.93</v>
      </c>
      <c r="H91" s="66">
        <v>430.77</v>
      </c>
      <c r="I91" s="66">
        <v>0</v>
      </c>
      <c r="J91" s="66">
        <v>7818.7</v>
      </c>
      <c r="K91" s="66">
        <v>7778</v>
      </c>
      <c r="L91" s="24">
        <v>42272</v>
      </c>
      <c r="M91" s="23" t="s">
        <v>19</v>
      </c>
      <c r="N91" s="23">
        <v>13097</v>
      </c>
      <c r="O91" s="14"/>
      <c r="P91" s="23" t="s">
        <v>798</v>
      </c>
    </row>
    <row r="92" spans="1:16" ht="25.5" x14ac:dyDescent="0.25">
      <c r="A92" s="23" t="s">
        <v>789</v>
      </c>
      <c r="B92" s="190" t="s">
        <v>613</v>
      </c>
      <c r="C92" s="23" t="s">
        <v>24</v>
      </c>
      <c r="D92" s="66">
        <v>3368.71</v>
      </c>
      <c r="E92" s="66">
        <v>0</v>
      </c>
      <c r="F92" s="66">
        <v>40.700000000000003</v>
      </c>
      <c r="G92" s="66">
        <v>3368.71</v>
      </c>
      <c r="H92" s="66">
        <v>430.77</v>
      </c>
      <c r="I92" s="66">
        <v>254.69</v>
      </c>
      <c r="J92" s="66">
        <v>4054.17</v>
      </c>
      <c r="K92" s="66">
        <v>4013.47</v>
      </c>
      <c r="L92" s="24">
        <v>42304</v>
      </c>
      <c r="M92" s="23" t="s">
        <v>19</v>
      </c>
      <c r="N92" s="23">
        <v>13161</v>
      </c>
      <c r="O92" s="14"/>
      <c r="P92" s="23" t="s">
        <v>797</v>
      </c>
    </row>
    <row r="93" spans="1:16" ht="25.5" x14ac:dyDescent="0.25">
      <c r="A93" s="23" t="s">
        <v>789</v>
      </c>
      <c r="B93" s="190" t="s">
        <v>620</v>
      </c>
      <c r="C93" s="23" t="s">
        <v>24</v>
      </c>
      <c r="D93" s="66">
        <v>366.27</v>
      </c>
      <c r="E93" s="66">
        <v>0</v>
      </c>
      <c r="F93" s="66">
        <v>40.700000000000003</v>
      </c>
      <c r="G93" s="66">
        <v>366.27</v>
      </c>
      <c r="H93" s="66">
        <v>430.77</v>
      </c>
      <c r="I93" s="66">
        <v>255.53</v>
      </c>
      <c r="J93" s="66">
        <v>1052.57</v>
      </c>
      <c r="K93" s="66">
        <v>1011.87</v>
      </c>
      <c r="L93" s="24">
        <v>42304</v>
      </c>
      <c r="M93" s="23" t="s">
        <v>19</v>
      </c>
      <c r="N93" s="23">
        <v>13162</v>
      </c>
      <c r="O93" s="14"/>
      <c r="P93" s="23" t="s">
        <v>796</v>
      </c>
    </row>
    <row r="94" spans="1:16" ht="25.5" x14ac:dyDescent="0.25">
      <c r="A94" s="23" t="s">
        <v>789</v>
      </c>
      <c r="B94" s="190" t="s">
        <v>615</v>
      </c>
      <c r="C94" s="23" t="s">
        <v>24</v>
      </c>
      <c r="D94" s="66">
        <v>7437.27</v>
      </c>
      <c r="E94" s="66">
        <v>0</v>
      </c>
      <c r="F94" s="66">
        <v>40.700000000000003</v>
      </c>
      <c r="G94" s="66">
        <v>7437.27</v>
      </c>
      <c r="H94" s="66">
        <v>430.77</v>
      </c>
      <c r="I94" s="66">
        <v>1.57</v>
      </c>
      <c r="J94" s="66">
        <v>7869.61</v>
      </c>
      <c r="K94" s="66">
        <v>7828.91</v>
      </c>
      <c r="L94" s="24">
        <v>42304</v>
      </c>
      <c r="M94" s="23" t="s">
        <v>19</v>
      </c>
      <c r="N94" s="23">
        <v>13160</v>
      </c>
      <c r="O94" s="14"/>
      <c r="P94" s="23" t="s">
        <v>795</v>
      </c>
    </row>
    <row r="95" spans="1:16" x14ac:dyDescent="0.25">
      <c r="A95" s="23" t="s">
        <v>789</v>
      </c>
      <c r="B95" s="190" t="s">
        <v>609</v>
      </c>
      <c r="C95" s="23" t="s">
        <v>24</v>
      </c>
      <c r="D95" s="66">
        <v>6649.77</v>
      </c>
      <c r="E95" s="66">
        <v>0</v>
      </c>
      <c r="F95" s="66">
        <v>40.700000000000003</v>
      </c>
      <c r="G95" s="66">
        <v>6649.77</v>
      </c>
      <c r="H95" s="66">
        <v>430.77</v>
      </c>
      <c r="I95" s="66">
        <v>1.61</v>
      </c>
      <c r="J95" s="66">
        <v>7082.15</v>
      </c>
      <c r="K95" s="66">
        <v>7041.45</v>
      </c>
      <c r="L95" s="24">
        <v>42304</v>
      </c>
      <c r="M95" s="23" t="s">
        <v>19</v>
      </c>
      <c r="N95" s="23">
        <v>13210</v>
      </c>
      <c r="O95" s="14"/>
      <c r="P95" s="23" t="s">
        <v>794</v>
      </c>
    </row>
    <row r="96" spans="1:16" ht="38.25" x14ac:dyDescent="0.25">
      <c r="A96" s="23" t="s">
        <v>789</v>
      </c>
      <c r="B96" s="190" t="s">
        <v>644</v>
      </c>
      <c r="C96" s="23" t="s">
        <v>24</v>
      </c>
      <c r="D96" s="66">
        <v>0</v>
      </c>
      <c r="E96" s="66">
        <v>0</v>
      </c>
      <c r="F96" s="66">
        <v>40.700000000000003</v>
      </c>
      <c r="G96" s="66">
        <v>0</v>
      </c>
      <c r="H96" s="66">
        <v>430.77</v>
      </c>
      <c r="I96" s="66">
        <v>7280.37</v>
      </c>
      <c r="J96" s="66">
        <v>7711.14</v>
      </c>
      <c r="K96" s="66">
        <v>7670.44</v>
      </c>
      <c r="L96" s="24">
        <v>42327</v>
      </c>
      <c r="M96" s="23" t="s">
        <v>19</v>
      </c>
      <c r="N96" s="23">
        <v>12813</v>
      </c>
      <c r="O96" s="14"/>
      <c r="P96" s="23" t="s">
        <v>793</v>
      </c>
    </row>
    <row r="97" spans="1:16" x14ac:dyDescent="0.25">
      <c r="A97" s="23" t="s">
        <v>789</v>
      </c>
      <c r="B97" s="190" t="s">
        <v>792</v>
      </c>
      <c r="C97" s="23" t="s">
        <v>24</v>
      </c>
      <c r="D97" s="66">
        <v>0</v>
      </c>
      <c r="E97" s="66">
        <v>0</v>
      </c>
      <c r="F97" s="66">
        <v>40.700000000000003</v>
      </c>
      <c r="G97" s="66">
        <v>0</v>
      </c>
      <c r="H97" s="66">
        <v>430.77</v>
      </c>
      <c r="I97" s="66">
        <v>0</v>
      </c>
      <c r="J97" s="66">
        <v>430.77</v>
      </c>
      <c r="K97" s="66">
        <v>390.07</v>
      </c>
      <c r="L97" s="24">
        <v>42327</v>
      </c>
      <c r="M97" s="23" t="s">
        <v>19</v>
      </c>
      <c r="N97" s="23">
        <v>13277</v>
      </c>
      <c r="O97" s="14"/>
      <c r="P97" s="14"/>
    </row>
    <row r="98" spans="1:16" x14ac:dyDescent="0.25">
      <c r="A98" s="23" t="s">
        <v>789</v>
      </c>
      <c r="B98" s="190" t="s">
        <v>605</v>
      </c>
      <c r="C98" s="23" t="s">
        <v>24</v>
      </c>
      <c r="D98" s="66">
        <v>0</v>
      </c>
      <c r="E98" s="66">
        <v>0</v>
      </c>
      <c r="F98" s="66">
        <v>40.700000000000003</v>
      </c>
      <c r="G98" s="66">
        <v>0</v>
      </c>
      <c r="H98" s="66">
        <v>430.77</v>
      </c>
      <c r="I98" s="66">
        <v>8638.17</v>
      </c>
      <c r="J98" s="66">
        <v>9068.94</v>
      </c>
      <c r="K98" s="66">
        <v>9028.24</v>
      </c>
      <c r="L98" s="24">
        <v>42326</v>
      </c>
      <c r="M98" s="23" t="s">
        <v>19</v>
      </c>
      <c r="N98" s="23">
        <v>13275</v>
      </c>
      <c r="O98" s="14"/>
      <c r="P98" s="14"/>
    </row>
    <row r="99" spans="1:16" ht="25.5" x14ac:dyDescent="0.25">
      <c r="A99" s="23" t="s">
        <v>789</v>
      </c>
      <c r="B99" s="190" t="s">
        <v>63</v>
      </c>
      <c r="C99" s="23" t="s">
        <v>24</v>
      </c>
      <c r="D99" s="66">
        <v>0</v>
      </c>
      <c r="E99" s="66">
        <v>0</v>
      </c>
      <c r="F99" s="66">
        <v>86.42</v>
      </c>
      <c r="G99" s="66">
        <v>0</v>
      </c>
      <c r="H99" s="66">
        <v>914.5</v>
      </c>
      <c r="I99" s="66">
        <v>401.63</v>
      </c>
      <c r="J99" s="66">
        <v>1316.13</v>
      </c>
      <c r="K99" s="66">
        <v>1229.71</v>
      </c>
      <c r="L99" s="24">
        <v>42327</v>
      </c>
      <c r="M99" s="23" t="s">
        <v>19</v>
      </c>
      <c r="N99" s="23">
        <v>13289</v>
      </c>
      <c r="O99" s="14"/>
      <c r="P99" s="23" t="s">
        <v>791</v>
      </c>
    </row>
    <row r="100" spans="1:16" ht="25.5" x14ac:dyDescent="0.25">
      <c r="A100" s="23" t="s">
        <v>789</v>
      </c>
      <c r="B100" s="190" t="s">
        <v>611</v>
      </c>
      <c r="C100" s="23" t="s">
        <v>24</v>
      </c>
      <c r="D100" s="66">
        <v>0</v>
      </c>
      <c r="E100" s="66">
        <v>0</v>
      </c>
      <c r="F100" s="66">
        <v>40.700000000000003</v>
      </c>
      <c r="G100" s="66">
        <v>0</v>
      </c>
      <c r="H100" s="66">
        <v>430.77</v>
      </c>
      <c r="I100" s="66">
        <v>8374.4699999999993</v>
      </c>
      <c r="J100" s="66">
        <v>8805.24</v>
      </c>
      <c r="K100" s="66">
        <v>8764.5400000000009</v>
      </c>
      <c r="L100" s="24">
        <v>42327</v>
      </c>
      <c r="M100" s="23" t="s">
        <v>19</v>
      </c>
      <c r="N100" s="23">
        <v>13276</v>
      </c>
      <c r="O100" s="14"/>
      <c r="P100" s="23" t="s">
        <v>790</v>
      </c>
    </row>
    <row r="101" spans="1:16" ht="25.5" x14ac:dyDescent="0.25">
      <c r="A101" s="23" t="s">
        <v>789</v>
      </c>
      <c r="B101" s="190" t="s">
        <v>788</v>
      </c>
      <c r="C101" s="23" t="s">
        <v>24</v>
      </c>
      <c r="D101" s="66">
        <v>213.39</v>
      </c>
      <c r="E101" s="66">
        <v>2159.3000000000002</v>
      </c>
      <c r="F101" s="66">
        <v>158.78</v>
      </c>
      <c r="G101" s="66">
        <v>2372.69</v>
      </c>
      <c r="H101" s="66">
        <v>914.5</v>
      </c>
      <c r="I101" s="66">
        <v>1027.2</v>
      </c>
      <c r="J101" s="66">
        <v>4314.3900000000003</v>
      </c>
      <c r="K101" s="66">
        <v>4155.6099999999997</v>
      </c>
      <c r="L101" s="24">
        <v>42353</v>
      </c>
      <c r="M101" s="23" t="s">
        <v>19</v>
      </c>
      <c r="N101" s="23">
        <v>13460</v>
      </c>
      <c r="O101" s="14"/>
      <c r="P101" s="23" t="s">
        <v>787</v>
      </c>
    </row>
    <row r="102" spans="1:16" ht="25.5" x14ac:dyDescent="0.25">
      <c r="A102" s="23" t="s">
        <v>725</v>
      </c>
      <c r="B102" s="190" t="s">
        <v>779</v>
      </c>
      <c r="C102" s="23" t="s">
        <v>1003</v>
      </c>
      <c r="D102" s="66">
        <v>0</v>
      </c>
      <c r="E102" s="66">
        <v>0</v>
      </c>
      <c r="F102" s="66">
        <v>67</v>
      </c>
      <c r="G102" s="66">
        <v>0</v>
      </c>
      <c r="H102" s="66">
        <v>709</v>
      </c>
      <c r="I102" s="66">
        <v>314.01</v>
      </c>
      <c r="J102" s="66">
        <v>1023.01</v>
      </c>
      <c r="K102" s="66">
        <v>956.01</v>
      </c>
      <c r="L102" s="24">
        <v>42030</v>
      </c>
      <c r="M102" s="24">
        <v>42046</v>
      </c>
      <c r="N102" s="23">
        <v>11880</v>
      </c>
      <c r="O102" s="23">
        <v>800598</v>
      </c>
      <c r="P102" s="23" t="s">
        <v>786</v>
      </c>
    </row>
    <row r="103" spans="1:16" ht="25.5" x14ac:dyDescent="0.25">
      <c r="A103" s="23" t="s">
        <v>725</v>
      </c>
      <c r="B103" s="190" t="s">
        <v>785</v>
      </c>
      <c r="C103" s="23" t="s">
        <v>1003</v>
      </c>
      <c r="D103" s="66">
        <v>0</v>
      </c>
      <c r="E103" s="66">
        <v>0</v>
      </c>
      <c r="F103" s="66">
        <v>67</v>
      </c>
      <c r="G103" s="66">
        <v>0</v>
      </c>
      <c r="H103" s="66">
        <v>709</v>
      </c>
      <c r="I103" s="66">
        <v>290.16000000000003</v>
      </c>
      <c r="J103" s="66">
        <v>999.16</v>
      </c>
      <c r="K103" s="66">
        <v>932.16</v>
      </c>
      <c r="L103" s="24">
        <v>42030</v>
      </c>
      <c r="M103" s="24">
        <v>42046</v>
      </c>
      <c r="N103" s="23">
        <v>11883</v>
      </c>
      <c r="O103" s="23">
        <v>800598</v>
      </c>
      <c r="P103" s="23" t="s">
        <v>784</v>
      </c>
    </row>
    <row r="104" spans="1:16" ht="25.5" x14ac:dyDescent="0.25">
      <c r="A104" s="23" t="s">
        <v>725</v>
      </c>
      <c r="B104" s="190" t="s">
        <v>783</v>
      </c>
      <c r="C104" s="23" t="s">
        <v>1003</v>
      </c>
      <c r="D104" s="66">
        <v>0</v>
      </c>
      <c r="E104" s="66">
        <v>0</v>
      </c>
      <c r="F104" s="66">
        <v>67</v>
      </c>
      <c r="G104" s="66">
        <v>0</v>
      </c>
      <c r="H104" s="66">
        <v>709</v>
      </c>
      <c r="I104" s="66">
        <v>304</v>
      </c>
      <c r="J104" s="66">
        <v>1013</v>
      </c>
      <c r="K104" s="66">
        <v>946</v>
      </c>
      <c r="L104" s="24">
        <v>42030</v>
      </c>
      <c r="M104" s="24">
        <v>42046</v>
      </c>
      <c r="N104" s="23">
        <v>11878</v>
      </c>
      <c r="O104" s="23">
        <v>800598</v>
      </c>
      <c r="P104" s="23" t="s">
        <v>782</v>
      </c>
    </row>
    <row r="105" spans="1:16" ht="25.5" x14ac:dyDescent="0.25">
      <c r="A105" s="23" t="s">
        <v>725</v>
      </c>
      <c r="B105" s="190" t="s">
        <v>781</v>
      </c>
      <c r="C105" s="23" t="s">
        <v>1003</v>
      </c>
      <c r="D105" s="66">
        <v>0</v>
      </c>
      <c r="E105" s="66">
        <v>0</v>
      </c>
      <c r="F105" s="66">
        <v>67</v>
      </c>
      <c r="G105" s="66">
        <v>0</v>
      </c>
      <c r="H105" s="66">
        <v>709</v>
      </c>
      <c r="I105" s="66">
        <v>348.37</v>
      </c>
      <c r="J105" s="66">
        <v>1057.3699999999999</v>
      </c>
      <c r="K105" s="66">
        <v>990.37</v>
      </c>
      <c r="L105" s="24">
        <v>42030</v>
      </c>
      <c r="M105" s="24">
        <v>42046</v>
      </c>
      <c r="N105" s="23">
        <v>11877</v>
      </c>
      <c r="O105" s="23">
        <v>800598</v>
      </c>
      <c r="P105" s="23" t="s">
        <v>780</v>
      </c>
    </row>
    <row r="106" spans="1:16" ht="25.5" x14ac:dyDescent="0.25">
      <c r="A106" s="23" t="s">
        <v>725</v>
      </c>
      <c r="B106" s="190" t="s">
        <v>779</v>
      </c>
      <c r="C106" s="23" t="s">
        <v>1003</v>
      </c>
      <c r="D106" s="66">
        <v>0</v>
      </c>
      <c r="E106" s="66">
        <v>0</v>
      </c>
      <c r="F106" s="66">
        <v>67</v>
      </c>
      <c r="G106" s="66">
        <v>0</v>
      </c>
      <c r="H106" s="66">
        <v>709</v>
      </c>
      <c r="I106" s="66">
        <v>398.41</v>
      </c>
      <c r="J106" s="66">
        <v>1107.4100000000001</v>
      </c>
      <c r="K106" s="66">
        <v>1040.4100000000001</v>
      </c>
      <c r="L106" s="24">
        <v>42030</v>
      </c>
      <c r="M106" s="24">
        <v>42046</v>
      </c>
      <c r="N106" s="23">
        <v>11882</v>
      </c>
      <c r="O106" s="23">
        <v>800598</v>
      </c>
      <c r="P106" s="23" t="s">
        <v>778</v>
      </c>
    </row>
    <row r="107" spans="1:16" ht="25.5" x14ac:dyDescent="0.25">
      <c r="A107" s="23" t="s">
        <v>725</v>
      </c>
      <c r="B107" s="190" t="s">
        <v>559</v>
      </c>
      <c r="C107" s="23" t="s">
        <v>1003</v>
      </c>
      <c r="D107" s="66">
        <v>0</v>
      </c>
      <c r="E107" s="66">
        <v>0</v>
      </c>
      <c r="F107" s="66">
        <v>86.42</v>
      </c>
      <c r="G107" s="66">
        <v>0</v>
      </c>
      <c r="H107" s="66">
        <v>914.5</v>
      </c>
      <c r="I107" s="66">
        <v>141.52000000000001</v>
      </c>
      <c r="J107" s="66">
        <v>1056.02</v>
      </c>
      <c r="K107" s="66">
        <v>969.6</v>
      </c>
      <c r="L107" s="24">
        <v>42059</v>
      </c>
      <c r="M107" s="24">
        <v>42088</v>
      </c>
      <c r="N107" s="23">
        <v>10756</v>
      </c>
      <c r="O107" s="23">
        <v>801164</v>
      </c>
      <c r="P107" s="23" t="s">
        <v>777</v>
      </c>
    </row>
    <row r="108" spans="1:16" ht="25.5" x14ac:dyDescent="0.25">
      <c r="A108" s="23" t="s">
        <v>725</v>
      </c>
      <c r="B108" s="190" t="s">
        <v>557</v>
      </c>
      <c r="C108" s="23" t="s">
        <v>1003</v>
      </c>
      <c r="D108" s="66">
        <v>0</v>
      </c>
      <c r="E108" s="66">
        <v>0</v>
      </c>
      <c r="F108" s="66">
        <v>86.42</v>
      </c>
      <c r="G108" s="66">
        <v>0</v>
      </c>
      <c r="H108" s="66">
        <v>914.5</v>
      </c>
      <c r="I108" s="66">
        <v>4438.1499999999996</v>
      </c>
      <c r="J108" s="66">
        <v>5352.65</v>
      </c>
      <c r="K108" s="66">
        <v>5266.23</v>
      </c>
      <c r="L108" s="24">
        <v>42059</v>
      </c>
      <c r="M108" s="24">
        <v>42088</v>
      </c>
      <c r="N108" s="23">
        <v>10755</v>
      </c>
      <c r="O108" s="23">
        <v>801164</v>
      </c>
      <c r="P108" s="23" t="s">
        <v>776</v>
      </c>
    </row>
    <row r="109" spans="1:16" ht="25.5" x14ac:dyDescent="0.25">
      <c r="A109" s="23" t="s">
        <v>725</v>
      </c>
      <c r="B109" s="190" t="s">
        <v>550</v>
      </c>
      <c r="C109" s="23" t="s">
        <v>1003</v>
      </c>
      <c r="D109" s="66">
        <v>0</v>
      </c>
      <c r="E109" s="66">
        <v>0</v>
      </c>
      <c r="F109" s="66">
        <v>86.42</v>
      </c>
      <c r="G109" s="66">
        <v>0</v>
      </c>
      <c r="H109" s="66">
        <v>914.5</v>
      </c>
      <c r="I109" s="66">
        <v>646.82000000000005</v>
      </c>
      <c r="J109" s="66">
        <v>1561.32</v>
      </c>
      <c r="K109" s="66">
        <v>1474.9</v>
      </c>
      <c r="L109" s="24">
        <v>42083</v>
      </c>
      <c r="M109" s="24">
        <v>42107</v>
      </c>
      <c r="N109" s="23">
        <v>12164</v>
      </c>
      <c r="O109" s="23">
        <v>801682</v>
      </c>
      <c r="P109" s="23" t="s">
        <v>775</v>
      </c>
    </row>
    <row r="110" spans="1:16" ht="25.5" x14ac:dyDescent="0.25">
      <c r="A110" s="23" t="s">
        <v>725</v>
      </c>
      <c r="B110" s="190" t="s">
        <v>551</v>
      </c>
      <c r="C110" s="23" t="s">
        <v>1003</v>
      </c>
      <c r="D110" s="66">
        <v>0</v>
      </c>
      <c r="E110" s="66">
        <v>0</v>
      </c>
      <c r="F110" s="66">
        <v>86.42</v>
      </c>
      <c r="G110" s="66">
        <v>0</v>
      </c>
      <c r="H110" s="66">
        <v>914.5</v>
      </c>
      <c r="I110" s="66">
        <v>1139.2</v>
      </c>
      <c r="J110" s="66">
        <v>2053.6999999999998</v>
      </c>
      <c r="K110" s="66">
        <v>1967.28</v>
      </c>
      <c r="L110" s="24">
        <v>42083</v>
      </c>
      <c r="M110" s="24">
        <v>42107</v>
      </c>
      <c r="N110" s="23">
        <v>12163</v>
      </c>
      <c r="O110" s="23">
        <v>801682</v>
      </c>
      <c r="P110" s="23" t="s">
        <v>774</v>
      </c>
    </row>
    <row r="111" spans="1:16" ht="25.5" x14ac:dyDescent="0.25">
      <c r="A111" s="23" t="s">
        <v>725</v>
      </c>
      <c r="B111" s="190" t="s">
        <v>551</v>
      </c>
      <c r="C111" s="23" t="s">
        <v>1003</v>
      </c>
      <c r="D111" s="66">
        <v>0</v>
      </c>
      <c r="E111" s="66">
        <v>0</v>
      </c>
      <c r="F111" s="66">
        <v>86.42</v>
      </c>
      <c r="G111" s="66">
        <v>0</v>
      </c>
      <c r="H111" s="66">
        <v>914.5</v>
      </c>
      <c r="I111" s="66">
        <v>351.78</v>
      </c>
      <c r="J111" s="66">
        <v>1266.28</v>
      </c>
      <c r="K111" s="66">
        <v>1179.8599999999999</v>
      </c>
      <c r="L111" s="24">
        <v>42083</v>
      </c>
      <c r="M111" s="24">
        <v>42107</v>
      </c>
      <c r="N111" s="23">
        <v>12190</v>
      </c>
      <c r="O111" s="23">
        <v>801682</v>
      </c>
      <c r="P111" s="23" t="s">
        <v>773</v>
      </c>
    </row>
    <row r="112" spans="1:16" ht="25.5" x14ac:dyDescent="0.25">
      <c r="A112" s="23" t="s">
        <v>725</v>
      </c>
      <c r="B112" s="190" t="s">
        <v>555</v>
      </c>
      <c r="C112" s="23" t="s">
        <v>1003</v>
      </c>
      <c r="D112" s="66">
        <v>0</v>
      </c>
      <c r="E112" s="66">
        <v>0</v>
      </c>
      <c r="F112" s="66">
        <v>86.42</v>
      </c>
      <c r="G112" s="66">
        <v>0</v>
      </c>
      <c r="H112" s="66">
        <v>914.5</v>
      </c>
      <c r="I112" s="66">
        <v>1527.79</v>
      </c>
      <c r="J112" s="66">
        <v>2442.29</v>
      </c>
      <c r="K112" s="66">
        <v>2355.87</v>
      </c>
      <c r="L112" s="24">
        <v>42110</v>
      </c>
      <c r="M112" s="24">
        <v>42129</v>
      </c>
      <c r="N112" s="23">
        <v>12165</v>
      </c>
      <c r="O112" s="23">
        <v>8019494</v>
      </c>
      <c r="P112" s="23" t="s">
        <v>772</v>
      </c>
    </row>
    <row r="113" spans="1:16" ht="38.25" x14ac:dyDescent="0.25">
      <c r="A113" s="23" t="s">
        <v>725</v>
      </c>
      <c r="B113" s="190" t="s">
        <v>554</v>
      </c>
      <c r="C113" s="23" t="s">
        <v>1003</v>
      </c>
      <c r="D113" s="66">
        <v>0</v>
      </c>
      <c r="E113" s="66">
        <v>0</v>
      </c>
      <c r="F113" s="66">
        <v>86.42</v>
      </c>
      <c r="G113" s="66">
        <v>0</v>
      </c>
      <c r="H113" s="66">
        <v>914.5</v>
      </c>
      <c r="I113" s="66">
        <v>1087.24</v>
      </c>
      <c r="J113" s="66">
        <v>2001.74</v>
      </c>
      <c r="K113" s="66">
        <v>1915.32</v>
      </c>
      <c r="L113" s="24">
        <v>42110</v>
      </c>
      <c r="M113" s="24">
        <v>42130</v>
      </c>
      <c r="N113" s="23">
        <v>12269</v>
      </c>
      <c r="O113" s="23">
        <v>801944</v>
      </c>
      <c r="P113" s="23" t="s">
        <v>771</v>
      </c>
    </row>
    <row r="114" spans="1:16" ht="38.25" x14ac:dyDescent="0.25">
      <c r="A114" s="23" t="s">
        <v>725</v>
      </c>
      <c r="B114" s="190" t="s">
        <v>545</v>
      </c>
      <c r="C114" s="23" t="s">
        <v>1003</v>
      </c>
      <c r="D114" s="66">
        <v>0</v>
      </c>
      <c r="E114" s="66">
        <v>0</v>
      </c>
      <c r="F114" s="66">
        <v>86.42</v>
      </c>
      <c r="G114" s="66">
        <v>0</v>
      </c>
      <c r="H114" s="66">
        <v>914.5</v>
      </c>
      <c r="I114" s="66">
        <v>4506.71</v>
      </c>
      <c r="J114" s="66">
        <v>5421.21</v>
      </c>
      <c r="K114" s="66">
        <v>5334.79</v>
      </c>
      <c r="L114" s="24">
        <v>42121</v>
      </c>
      <c r="M114" s="24">
        <v>42130</v>
      </c>
      <c r="N114" s="23">
        <v>12274</v>
      </c>
      <c r="O114" s="23">
        <v>801994</v>
      </c>
      <c r="P114" s="23" t="s">
        <v>770</v>
      </c>
    </row>
    <row r="115" spans="1:16" ht="25.5" x14ac:dyDescent="0.25">
      <c r="A115" s="23" t="s">
        <v>725</v>
      </c>
      <c r="B115" s="190" t="s">
        <v>543</v>
      </c>
      <c r="C115" s="23" t="s">
        <v>1003</v>
      </c>
      <c r="D115" s="66">
        <v>0</v>
      </c>
      <c r="E115" s="66">
        <v>0</v>
      </c>
      <c r="F115" s="66">
        <v>86.42</v>
      </c>
      <c r="G115" s="66">
        <v>0</v>
      </c>
      <c r="H115" s="66">
        <v>914.5</v>
      </c>
      <c r="I115" s="66">
        <v>142.83000000000001</v>
      </c>
      <c r="J115" s="66">
        <v>1057.33</v>
      </c>
      <c r="K115" s="66">
        <v>970.91</v>
      </c>
      <c r="L115" s="24">
        <v>42146</v>
      </c>
      <c r="M115" s="24">
        <v>42165</v>
      </c>
      <c r="N115" s="23">
        <v>12404</v>
      </c>
      <c r="O115" s="23">
        <v>802615</v>
      </c>
      <c r="P115" s="23" t="s">
        <v>769</v>
      </c>
    </row>
    <row r="116" spans="1:16" ht="25.5" x14ac:dyDescent="0.25">
      <c r="A116" s="23" t="s">
        <v>725</v>
      </c>
      <c r="B116" s="190" t="s">
        <v>543</v>
      </c>
      <c r="C116" s="23" t="s">
        <v>1003</v>
      </c>
      <c r="D116" s="66">
        <v>0</v>
      </c>
      <c r="E116" s="66">
        <v>0</v>
      </c>
      <c r="F116" s="66">
        <v>86.42</v>
      </c>
      <c r="G116" s="66">
        <v>0</v>
      </c>
      <c r="H116" s="66">
        <v>914.5</v>
      </c>
      <c r="I116" s="66">
        <v>123.24</v>
      </c>
      <c r="J116" s="66">
        <v>1037.74</v>
      </c>
      <c r="K116" s="66">
        <v>951.32</v>
      </c>
      <c r="L116" s="24">
        <v>42146</v>
      </c>
      <c r="M116" s="24">
        <v>42165</v>
      </c>
      <c r="N116" s="23">
        <v>12403</v>
      </c>
      <c r="O116" s="23">
        <v>802615</v>
      </c>
      <c r="P116" s="23" t="s">
        <v>768</v>
      </c>
    </row>
    <row r="117" spans="1:16" ht="25.5" x14ac:dyDescent="0.25">
      <c r="A117" s="23" t="s">
        <v>725</v>
      </c>
      <c r="B117" s="190" t="s">
        <v>547</v>
      </c>
      <c r="C117" s="23" t="s">
        <v>1003</v>
      </c>
      <c r="D117" s="66">
        <v>0</v>
      </c>
      <c r="E117" s="66">
        <v>0</v>
      </c>
      <c r="F117" s="66">
        <v>86.42</v>
      </c>
      <c r="G117" s="66">
        <v>0</v>
      </c>
      <c r="H117" s="66">
        <v>914.5</v>
      </c>
      <c r="I117" s="66">
        <v>1043.82</v>
      </c>
      <c r="J117" s="66">
        <v>1958.32</v>
      </c>
      <c r="K117" s="66">
        <v>1871.9</v>
      </c>
      <c r="L117" s="24">
        <v>42166</v>
      </c>
      <c r="M117" s="24">
        <v>42188</v>
      </c>
      <c r="N117" s="23">
        <v>12473</v>
      </c>
      <c r="O117" s="23">
        <v>803099</v>
      </c>
      <c r="P117" s="23" t="s">
        <v>767</v>
      </c>
    </row>
    <row r="118" spans="1:16" ht="25.5" x14ac:dyDescent="0.25">
      <c r="A118" s="23" t="s">
        <v>725</v>
      </c>
      <c r="B118" s="190" t="s">
        <v>543</v>
      </c>
      <c r="C118" s="23" t="s">
        <v>1003</v>
      </c>
      <c r="D118" s="66">
        <v>0</v>
      </c>
      <c r="E118" s="66">
        <v>0</v>
      </c>
      <c r="F118" s="66">
        <v>86.42</v>
      </c>
      <c r="G118" s="66">
        <v>0</v>
      </c>
      <c r="H118" s="66">
        <v>914.5</v>
      </c>
      <c r="I118" s="66">
        <v>545.03</v>
      </c>
      <c r="J118" s="66">
        <v>1459.53</v>
      </c>
      <c r="K118" s="66">
        <v>1373.11</v>
      </c>
      <c r="L118" s="24">
        <v>42166</v>
      </c>
      <c r="M118" s="24">
        <v>42188</v>
      </c>
      <c r="N118" s="23">
        <v>12477</v>
      </c>
      <c r="O118" s="23">
        <v>803099</v>
      </c>
      <c r="P118" s="23" t="s">
        <v>766</v>
      </c>
    </row>
    <row r="119" spans="1:16" ht="25.5" x14ac:dyDescent="0.25">
      <c r="A119" s="23" t="s">
        <v>725</v>
      </c>
      <c r="B119" s="190" t="s">
        <v>765</v>
      </c>
      <c r="C119" s="23" t="s">
        <v>1003</v>
      </c>
      <c r="D119" s="66">
        <v>0</v>
      </c>
      <c r="E119" s="66">
        <v>0</v>
      </c>
      <c r="F119" s="66">
        <v>86.42</v>
      </c>
      <c r="G119" s="66">
        <v>0</v>
      </c>
      <c r="H119" s="66">
        <v>914.5</v>
      </c>
      <c r="I119" s="66">
        <v>353.13</v>
      </c>
      <c r="J119" s="66">
        <v>1267.6300000000001</v>
      </c>
      <c r="K119" s="66">
        <v>1181.21</v>
      </c>
      <c r="L119" s="24">
        <v>42166</v>
      </c>
      <c r="M119" s="24">
        <v>42188</v>
      </c>
      <c r="N119" s="23">
        <v>12475</v>
      </c>
      <c r="O119" s="23">
        <v>803099</v>
      </c>
      <c r="P119" s="23" t="s">
        <v>764</v>
      </c>
    </row>
    <row r="120" spans="1:16" ht="38.25" x14ac:dyDescent="0.25">
      <c r="A120" s="23" t="s">
        <v>725</v>
      </c>
      <c r="B120" s="190" t="s">
        <v>540</v>
      </c>
      <c r="C120" s="23" t="s">
        <v>1003</v>
      </c>
      <c r="D120" s="66">
        <v>0</v>
      </c>
      <c r="E120" s="66">
        <v>0</v>
      </c>
      <c r="F120" s="66">
        <v>86.42</v>
      </c>
      <c r="G120" s="66">
        <v>0</v>
      </c>
      <c r="H120" s="66">
        <v>914.5</v>
      </c>
      <c r="I120" s="66">
        <v>654.14</v>
      </c>
      <c r="J120" s="66">
        <v>1568.64</v>
      </c>
      <c r="K120" s="66">
        <v>1482.22</v>
      </c>
      <c r="L120" s="24">
        <v>42214</v>
      </c>
      <c r="M120" s="24">
        <v>42250</v>
      </c>
      <c r="N120" s="23">
        <v>12667</v>
      </c>
      <c r="O120" s="23">
        <v>803860</v>
      </c>
      <c r="P120" s="23" t="s">
        <v>763</v>
      </c>
    </row>
    <row r="121" spans="1:16" ht="25.5" x14ac:dyDescent="0.25">
      <c r="A121" s="23" t="s">
        <v>725</v>
      </c>
      <c r="B121" s="190" t="s">
        <v>536</v>
      </c>
      <c r="C121" s="23" t="s">
        <v>1003</v>
      </c>
      <c r="D121" s="66">
        <v>0</v>
      </c>
      <c r="E121" s="66">
        <v>0</v>
      </c>
      <c r="F121" s="66">
        <v>86.42</v>
      </c>
      <c r="G121" s="66">
        <v>0</v>
      </c>
      <c r="H121" s="66">
        <v>914.5</v>
      </c>
      <c r="I121" s="66">
        <v>352.97</v>
      </c>
      <c r="J121" s="66">
        <v>1267.47</v>
      </c>
      <c r="K121" s="66">
        <v>1181.05</v>
      </c>
      <c r="L121" s="24">
        <v>42214</v>
      </c>
      <c r="M121" s="24">
        <v>42250</v>
      </c>
      <c r="N121" s="23">
        <v>12665</v>
      </c>
      <c r="O121" s="23">
        <v>803860</v>
      </c>
      <c r="P121" s="23" t="s">
        <v>762</v>
      </c>
    </row>
    <row r="122" spans="1:16" ht="25.5" x14ac:dyDescent="0.25">
      <c r="A122" s="23" t="s">
        <v>725</v>
      </c>
      <c r="B122" s="190" t="s">
        <v>761</v>
      </c>
      <c r="C122" s="23" t="s">
        <v>1003</v>
      </c>
      <c r="D122" s="66">
        <v>0</v>
      </c>
      <c r="E122" s="66">
        <v>0</v>
      </c>
      <c r="F122" s="66">
        <v>86.42</v>
      </c>
      <c r="G122" s="66">
        <v>0</v>
      </c>
      <c r="H122" s="66">
        <v>914.5</v>
      </c>
      <c r="I122" s="66">
        <v>1638.11</v>
      </c>
      <c r="J122" s="66">
        <v>2552.61</v>
      </c>
      <c r="K122" s="66">
        <v>2466.19</v>
      </c>
      <c r="L122" s="24">
        <v>42214</v>
      </c>
      <c r="M122" s="24">
        <v>42250</v>
      </c>
      <c r="N122" s="23">
        <v>12677</v>
      </c>
      <c r="O122" s="23">
        <v>803860</v>
      </c>
      <c r="P122" s="23" t="s">
        <v>760</v>
      </c>
    </row>
    <row r="123" spans="1:16" ht="25.5" x14ac:dyDescent="0.25">
      <c r="A123" s="23" t="s">
        <v>725</v>
      </c>
      <c r="B123" s="190" t="s">
        <v>535</v>
      </c>
      <c r="C123" s="23" t="s">
        <v>1003</v>
      </c>
      <c r="D123" s="66">
        <v>0</v>
      </c>
      <c r="E123" s="66">
        <v>0</v>
      </c>
      <c r="F123" s="66">
        <v>86.42</v>
      </c>
      <c r="G123" s="66">
        <v>0</v>
      </c>
      <c r="H123" s="66">
        <v>914.5</v>
      </c>
      <c r="I123" s="66">
        <v>126.79</v>
      </c>
      <c r="J123" s="66">
        <v>1041.29</v>
      </c>
      <c r="K123" s="66">
        <v>954.87</v>
      </c>
      <c r="L123" s="24">
        <v>42214</v>
      </c>
      <c r="M123" s="24">
        <v>42250</v>
      </c>
      <c r="N123" s="23">
        <v>12679</v>
      </c>
      <c r="O123" s="23">
        <v>803860</v>
      </c>
      <c r="P123" s="23" t="s">
        <v>759</v>
      </c>
    </row>
    <row r="124" spans="1:16" ht="25.5" x14ac:dyDescent="0.25">
      <c r="A124" s="23" t="s">
        <v>725</v>
      </c>
      <c r="B124" s="190" t="s">
        <v>758</v>
      </c>
      <c r="C124" s="23" t="s">
        <v>1003</v>
      </c>
      <c r="D124" s="66">
        <v>0</v>
      </c>
      <c r="E124" s="66">
        <v>0</v>
      </c>
      <c r="F124" s="66">
        <v>86.42</v>
      </c>
      <c r="G124" s="66">
        <v>0</v>
      </c>
      <c r="H124" s="66">
        <v>914.5</v>
      </c>
      <c r="I124" s="66">
        <v>3158.29</v>
      </c>
      <c r="J124" s="66">
        <v>4072.79</v>
      </c>
      <c r="K124" s="66">
        <v>3986.37</v>
      </c>
      <c r="L124" s="24">
        <v>42216</v>
      </c>
      <c r="M124" s="24">
        <v>42250</v>
      </c>
      <c r="N124" s="23">
        <v>12678</v>
      </c>
      <c r="O124" s="23">
        <v>803860</v>
      </c>
      <c r="P124" s="23" t="s">
        <v>757</v>
      </c>
    </row>
    <row r="125" spans="1:16" ht="25.5" x14ac:dyDescent="0.25">
      <c r="A125" s="23" t="s">
        <v>725</v>
      </c>
      <c r="B125" s="190" t="s">
        <v>538</v>
      </c>
      <c r="C125" s="23" t="s">
        <v>1003</v>
      </c>
      <c r="D125" s="66">
        <v>0</v>
      </c>
      <c r="E125" s="66">
        <v>0</v>
      </c>
      <c r="F125" s="66">
        <v>86.42</v>
      </c>
      <c r="G125" s="66">
        <v>0</v>
      </c>
      <c r="H125" s="66">
        <v>914.5</v>
      </c>
      <c r="I125" s="66">
        <v>763.1</v>
      </c>
      <c r="J125" s="66">
        <v>1677.6</v>
      </c>
      <c r="K125" s="66">
        <v>1591.18</v>
      </c>
      <c r="L125" s="24">
        <v>42237</v>
      </c>
      <c r="M125" s="24">
        <v>42271</v>
      </c>
      <c r="N125" s="23">
        <v>12892</v>
      </c>
      <c r="O125" s="23">
        <v>804063</v>
      </c>
      <c r="P125" s="23" t="s">
        <v>756</v>
      </c>
    </row>
    <row r="126" spans="1:16" ht="38.25" x14ac:dyDescent="0.25">
      <c r="A126" s="23" t="s">
        <v>725</v>
      </c>
      <c r="B126" s="190" t="s">
        <v>532</v>
      </c>
      <c r="C126" s="23" t="s">
        <v>1003</v>
      </c>
      <c r="D126" s="66">
        <v>0</v>
      </c>
      <c r="E126" s="66">
        <v>0</v>
      </c>
      <c r="F126" s="66">
        <v>86.42</v>
      </c>
      <c r="G126" s="66">
        <v>0</v>
      </c>
      <c r="H126" s="66">
        <v>914.5</v>
      </c>
      <c r="I126" s="66">
        <v>374.56</v>
      </c>
      <c r="J126" s="66">
        <v>1289.06</v>
      </c>
      <c r="K126" s="66">
        <v>1202.6400000000001</v>
      </c>
      <c r="L126" s="24">
        <v>42272</v>
      </c>
      <c r="M126" s="24">
        <v>42368</v>
      </c>
      <c r="N126" s="23">
        <v>13102</v>
      </c>
      <c r="O126" s="14"/>
      <c r="P126" s="23" t="s">
        <v>755</v>
      </c>
    </row>
    <row r="127" spans="1:16" ht="38.25" x14ac:dyDescent="0.25">
      <c r="A127" s="23" t="s">
        <v>725</v>
      </c>
      <c r="B127" s="190" t="s">
        <v>532</v>
      </c>
      <c r="C127" s="23" t="s">
        <v>1003</v>
      </c>
      <c r="D127" s="66">
        <v>0</v>
      </c>
      <c r="E127" s="66">
        <v>0</v>
      </c>
      <c r="F127" s="66">
        <v>86.42</v>
      </c>
      <c r="G127" s="66">
        <v>0</v>
      </c>
      <c r="H127" s="66">
        <v>914.5</v>
      </c>
      <c r="I127" s="66">
        <v>402.16</v>
      </c>
      <c r="J127" s="66">
        <v>1316.66</v>
      </c>
      <c r="K127" s="66">
        <v>1230.24</v>
      </c>
      <c r="L127" s="24">
        <v>42272</v>
      </c>
      <c r="M127" s="24">
        <v>42368</v>
      </c>
      <c r="N127" s="23">
        <v>13100</v>
      </c>
      <c r="O127" s="14"/>
      <c r="P127" s="23" t="s">
        <v>754</v>
      </c>
    </row>
    <row r="128" spans="1:16" ht="25.5" x14ac:dyDescent="0.25">
      <c r="A128" s="23" t="s">
        <v>725</v>
      </c>
      <c r="B128" s="190" t="s">
        <v>753</v>
      </c>
      <c r="C128" s="23" t="s">
        <v>1003</v>
      </c>
      <c r="D128" s="66">
        <v>0</v>
      </c>
      <c r="E128" s="66">
        <v>0</v>
      </c>
      <c r="F128" s="66">
        <v>86.42</v>
      </c>
      <c r="G128" s="66">
        <v>0</v>
      </c>
      <c r="H128" s="66">
        <v>914.5</v>
      </c>
      <c r="I128" s="66">
        <v>410.13</v>
      </c>
      <c r="J128" s="66">
        <v>1324.63</v>
      </c>
      <c r="K128" s="66">
        <v>1238.21</v>
      </c>
      <c r="L128" s="24">
        <v>42304</v>
      </c>
      <c r="M128" s="24">
        <v>42368</v>
      </c>
      <c r="N128" s="23">
        <v>13163</v>
      </c>
      <c r="O128" s="14"/>
      <c r="P128" s="23" t="s">
        <v>752</v>
      </c>
    </row>
    <row r="129" spans="1:16" ht="25.5" x14ac:dyDescent="0.25">
      <c r="A129" s="23" t="s">
        <v>725</v>
      </c>
      <c r="B129" s="190" t="s">
        <v>528</v>
      </c>
      <c r="C129" s="23" t="s">
        <v>1003</v>
      </c>
      <c r="D129" s="66">
        <v>0</v>
      </c>
      <c r="E129" s="66">
        <v>0</v>
      </c>
      <c r="F129" s="66">
        <v>86.42</v>
      </c>
      <c r="G129" s="66">
        <v>0</v>
      </c>
      <c r="H129" s="66">
        <v>914.5</v>
      </c>
      <c r="I129" s="66">
        <v>1763.62</v>
      </c>
      <c r="J129" s="66">
        <v>2678.12</v>
      </c>
      <c r="K129" s="66">
        <v>2591.6999999999998</v>
      </c>
      <c r="L129" s="24">
        <v>42304</v>
      </c>
      <c r="M129" s="24">
        <v>42368</v>
      </c>
      <c r="N129" s="23">
        <v>13159</v>
      </c>
      <c r="O129" s="14"/>
      <c r="P129" s="23" t="s">
        <v>751</v>
      </c>
    </row>
    <row r="130" spans="1:16" ht="25.5" x14ac:dyDescent="0.25">
      <c r="A130" s="23" t="s">
        <v>725</v>
      </c>
      <c r="B130" s="190" t="s">
        <v>532</v>
      </c>
      <c r="C130" s="23" t="s">
        <v>1003</v>
      </c>
      <c r="D130" s="66">
        <v>0</v>
      </c>
      <c r="E130" s="66">
        <v>0</v>
      </c>
      <c r="F130" s="66">
        <v>86.42</v>
      </c>
      <c r="G130" s="66">
        <v>0</v>
      </c>
      <c r="H130" s="66">
        <v>914.5</v>
      </c>
      <c r="I130" s="66">
        <v>331.34</v>
      </c>
      <c r="J130" s="66">
        <v>1245.8399999999999</v>
      </c>
      <c r="K130" s="66">
        <v>1159.42</v>
      </c>
      <c r="L130" s="24">
        <v>42304</v>
      </c>
      <c r="M130" s="24">
        <v>42368</v>
      </c>
      <c r="N130" s="23">
        <v>13168</v>
      </c>
      <c r="O130" s="14"/>
      <c r="P130" s="23" t="s">
        <v>750</v>
      </c>
    </row>
    <row r="131" spans="1:16" ht="38.25" x14ac:dyDescent="0.25">
      <c r="A131" s="23" t="s">
        <v>725</v>
      </c>
      <c r="B131" s="190" t="s">
        <v>749</v>
      </c>
      <c r="C131" s="23" t="s">
        <v>1003</v>
      </c>
      <c r="D131" s="66">
        <v>0</v>
      </c>
      <c r="E131" s="66">
        <v>0</v>
      </c>
      <c r="F131" s="66">
        <v>86.42</v>
      </c>
      <c r="G131" s="66">
        <v>0</v>
      </c>
      <c r="H131" s="66">
        <v>914.5</v>
      </c>
      <c r="I131" s="66">
        <v>435.43</v>
      </c>
      <c r="J131" s="66">
        <v>1349.93</v>
      </c>
      <c r="K131" s="66">
        <v>1263.51</v>
      </c>
      <c r="L131" s="24">
        <v>42304</v>
      </c>
      <c r="M131" s="24">
        <v>42368</v>
      </c>
      <c r="N131" s="23">
        <v>13167</v>
      </c>
      <c r="O131" s="14"/>
      <c r="P131" s="23" t="s">
        <v>748</v>
      </c>
    </row>
    <row r="132" spans="1:16" ht="38.25" x14ac:dyDescent="0.25">
      <c r="A132" s="23" t="s">
        <v>725</v>
      </c>
      <c r="B132" s="190" t="s">
        <v>747</v>
      </c>
      <c r="C132" s="23" t="s">
        <v>1003</v>
      </c>
      <c r="D132" s="66">
        <v>0</v>
      </c>
      <c r="E132" s="66">
        <v>0</v>
      </c>
      <c r="F132" s="66">
        <v>86.42</v>
      </c>
      <c r="G132" s="66">
        <v>0</v>
      </c>
      <c r="H132" s="66">
        <v>914.5</v>
      </c>
      <c r="I132" s="66">
        <v>184.83</v>
      </c>
      <c r="J132" s="66">
        <v>1099.33</v>
      </c>
      <c r="K132" s="66">
        <v>1012.91</v>
      </c>
      <c r="L132" s="24">
        <v>42304</v>
      </c>
      <c r="M132" s="24">
        <v>42368</v>
      </c>
      <c r="N132" s="23">
        <v>13166</v>
      </c>
      <c r="O132" s="14"/>
      <c r="P132" s="23" t="s">
        <v>746</v>
      </c>
    </row>
    <row r="133" spans="1:16" ht="25.5" x14ac:dyDescent="0.25">
      <c r="A133" s="23" t="s">
        <v>725</v>
      </c>
      <c r="B133" s="190" t="s">
        <v>522</v>
      </c>
      <c r="C133" s="23" t="s">
        <v>1003</v>
      </c>
      <c r="D133" s="66">
        <v>0</v>
      </c>
      <c r="E133" s="66">
        <v>0</v>
      </c>
      <c r="F133" s="66">
        <v>86.42</v>
      </c>
      <c r="G133" s="66">
        <v>0</v>
      </c>
      <c r="H133" s="66">
        <v>914.5</v>
      </c>
      <c r="I133" s="66">
        <v>627.57000000000005</v>
      </c>
      <c r="J133" s="66">
        <v>1542.07</v>
      </c>
      <c r="K133" s="66">
        <v>1455.65</v>
      </c>
      <c r="L133" s="24">
        <v>42304</v>
      </c>
      <c r="M133" s="24">
        <v>42368</v>
      </c>
      <c r="N133" s="23">
        <v>13165</v>
      </c>
      <c r="O133" s="14"/>
      <c r="P133" s="23" t="s">
        <v>745</v>
      </c>
    </row>
    <row r="134" spans="1:16" ht="25.5" x14ac:dyDescent="0.25">
      <c r="A134" s="23" t="s">
        <v>725</v>
      </c>
      <c r="B134" s="190" t="s">
        <v>524</v>
      </c>
      <c r="C134" s="23" t="s">
        <v>1003</v>
      </c>
      <c r="D134" s="66">
        <v>0</v>
      </c>
      <c r="E134" s="66">
        <v>0</v>
      </c>
      <c r="F134" s="66">
        <v>86.42</v>
      </c>
      <c r="G134" s="66">
        <v>0</v>
      </c>
      <c r="H134" s="66">
        <v>914.5</v>
      </c>
      <c r="I134" s="66">
        <v>233.97</v>
      </c>
      <c r="J134" s="66">
        <v>1148.47</v>
      </c>
      <c r="K134" s="66">
        <v>1062.05</v>
      </c>
      <c r="L134" s="24">
        <v>42304</v>
      </c>
      <c r="M134" s="24">
        <v>42368</v>
      </c>
      <c r="N134" s="23">
        <v>13172</v>
      </c>
      <c r="O134" s="14"/>
      <c r="P134" s="23" t="s">
        <v>744</v>
      </c>
    </row>
    <row r="135" spans="1:16" ht="25.5" x14ac:dyDescent="0.25">
      <c r="A135" s="23" t="s">
        <v>725</v>
      </c>
      <c r="B135" s="190" t="s">
        <v>531</v>
      </c>
      <c r="C135" s="23" t="s">
        <v>1003</v>
      </c>
      <c r="D135" s="66">
        <v>0</v>
      </c>
      <c r="E135" s="66">
        <v>0</v>
      </c>
      <c r="F135" s="66">
        <v>86.42</v>
      </c>
      <c r="G135" s="66">
        <v>0</v>
      </c>
      <c r="H135" s="66">
        <v>914.5</v>
      </c>
      <c r="I135" s="66">
        <v>7389.46</v>
      </c>
      <c r="J135" s="66">
        <v>8303.9599999999991</v>
      </c>
      <c r="K135" s="66">
        <v>8217.5400000000009</v>
      </c>
      <c r="L135" s="24">
        <v>42304</v>
      </c>
      <c r="M135" s="24">
        <v>42368</v>
      </c>
      <c r="N135" s="23">
        <v>13158</v>
      </c>
      <c r="O135" s="14"/>
      <c r="P135" s="23" t="s">
        <v>743</v>
      </c>
    </row>
    <row r="136" spans="1:16" ht="25.5" x14ac:dyDescent="0.25">
      <c r="A136" s="23" t="s">
        <v>725</v>
      </c>
      <c r="B136" s="190" t="s">
        <v>532</v>
      </c>
      <c r="C136" s="23" t="s">
        <v>1003</v>
      </c>
      <c r="D136" s="66">
        <v>0</v>
      </c>
      <c r="E136" s="66">
        <v>0</v>
      </c>
      <c r="F136" s="66">
        <v>86.42</v>
      </c>
      <c r="G136" s="66">
        <v>0</v>
      </c>
      <c r="H136" s="66">
        <v>914.5</v>
      </c>
      <c r="I136" s="66">
        <v>630.76</v>
      </c>
      <c r="J136" s="66">
        <v>1545.26</v>
      </c>
      <c r="K136" s="66">
        <v>1458.84</v>
      </c>
      <c r="L136" s="24">
        <v>42304</v>
      </c>
      <c r="M136" s="24">
        <v>42368</v>
      </c>
      <c r="N136" s="23">
        <v>13169</v>
      </c>
      <c r="O136" s="14"/>
      <c r="P136" s="23" t="s">
        <v>742</v>
      </c>
    </row>
    <row r="137" spans="1:16" ht="38.25" x14ac:dyDescent="0.25">
      <c r="A137" s="23" t="s">
        <v>725</v>
      </c>
      <c r="B137" s="190" t="s">
        <v>741</v>
      </c>
      <c r="C137" s="23" t="s">
        <v>1003</v>
      </c>
      <c r="D137" s="66">
        <v>0</v>
      </c>
      <c r="E137" s="66">
        <v>0</v>
      </c>
      <c r="F137" s="66">
        <v>86.42</v>
      </c>
      <c r="G137" s="66">
        <v>0</v>
      </c>
      <c r="H137" s="66">
        <v>914.5</v>
      </c>
      <c r="I137" s="66">
        <v>211.08</v>
      </c>
      <c r="J137" s="66">
        <v>1125.58</v>
      </c>
      <c r="K137" s="66">
        <v>1039.1600000000001</v>
      </c>
      <c r="L137" s="24">
        <v>42304</v>
      </c>
      <c r="M137" s="24">
        <v>42368</v>
      </c>
      <c r="N137" s="23">
        <v>13171</v>
      </c>
      <c r="O137" s="14"/>
      <c r="P137" s="23" t="s">
        <v>740</v>
      </c>
    </row>
    <row r="138" spans="1:16" ht="25.5" x14ac:dyDescent="0.25">
      <c r="A138" s="23" t="s">
        <v>725</v>
      </c>
      <c r="B138" s="190" t="s">
        <v>739</v>
      </c>
      <c r="C138" s="23" t="s">
        <v>1003</v>
      </c>
      <c r="D138" s="66">
        <v>0</v>
      </c>
      <c r="E138" s="66">
        <v>0</v>
      </c>
      <c r="F138" s="66">
        <v>86.42</v>
      </c>
      <c r="G138" s="66">
        <v>0</v>
      </c>
      <c r="H138" s="66">
        <v>914.5</v>
      </c>
      <c r="I138" s="66">
        <v>276.39999999999998</v>
      </c>
      <c r="J138" s="66">
        <v>1190.9000000000001</v>
      </c>
      <c r="K138" s="66">
        <v>1104.48</v>
      </c>
      <c r="L138" s="24">
        <v>42304</v>
      </c>
      <c r="M138" s="24">
        <v>42368</v>
      </c>
      <c r="N138" s="23">
        <v>13211</v>
      </c>
      <c r="O138" s="14"/>
      <c r="P138" s="23" t="s">
        <v>738</v>
      </c>
    </row>
    <row r="139" spans="1:16" ht="38.25" x14ac:dyDescent="0.25">
      <c r="A139" s="23" t="s">
        <v>725</v>
      </c>
      <c r="B139" s="190" t="s">
        <v>737</v>
      </c>
      <c r="C139" s="23" t="s">
        <v>1003</v>
      </c>
      <c r="D139" s="66">
        <v>0</v>
      </c>
      <c r="E139" s="66">
        <v>0</v>
      </c>
      <c r="F139" s="66">
        <v>86.42</v>
      </c>
      <c r="G139" s="66">
        <v>0</v>
      </c>
      <c r="H139" s="66">
        <v>914.5</v>
      </c>
      <c r="I139" s="66">
        <v>327.33</v>
      </c>
      <c r="J139" s="66">
        <v>1241.83</v>
      </c>
      <c r="K139" s="66">
        <v>1155.4100000000001</v>
      </c>
      <c r="L139" s="24">
        <v>42304</v>
      </c>
      <c r="M139" s="24">
        <v>42368</v>
      </c>
      <c r="N139" s="23">
        <v>13170</v>
      </c>
      <c r="O139" s="14"/>
      <c r="P139" s="23" t="s">
        <v>736</v>
      </c>
    </row>
    <row r="140" spans="1:16" ht="38.25" x14ac:dyDescent="0.25">
      <c r="A140" s="23" t="s">
        <v>725</v>
      </c>
      <c r="B140" s="190" t="s">
        <v>735</v>
      </c>
      <c r="C140" s="23" t="s">
        <v>1003</v>
      </c>
      <c r="D140" s="66">
        <v>0</v>
      </c>
      <c r="E140" s="66">
        <v>0</v>
      </c>
      <c r="F140" s="66">
        <v>86.42</v>
      </c>
      <c r="G140" s="66">
        <v>0</v>
      </c>
      <c r="H140" s="66">
        <v>914.5</v>
      </c>
      <c r="I140" s="66">
        <v>387.81</v>
      </c>
      <c r="J140" s="66">
        <v>1302.31</v>
      </c>
      <c r="K140" s="66">
        <v>1215.8900000000001</v>
      </c>
      <c r="L140" s="24">
        <v>42304</v>
      </c>
      <c r="M140" s="24">
        <v>42368</v>
      </c>
      <c r="N140" s="23">
        <v>13164</v>
      </c>
      <c r="O140" s="14"/>
      <c r="P140" s="23" t="s">
        <v>734</v>
      </c>
    </row>
    <row r="141" spans="1:16" ht="38.25" x14ac:dyDescent="0.25">
      <c r="A141" s="23" t="s">
        <v>725</v>
      </c>
      <c r="B141" s="190" t="s">
        <v>733</v>
      </c>
      <c r="C141" s="23" t="s">
        <v>1003</v>
      </c>
      <c r="D141" s="66">
        <v>0</v>
      </c>
      <c r="E141" s="66">
        <v>0</v>
      </c>
      <c r="F141" s="66">
        <v>86.42</v>
      </c>
      <c r="G141" s="66">
        <v>0</v>
      </c>
      <c r="H141" s="66">
        <v>914.5</v>
      </c>
      <c r="I141" s="66">
        <v>151.36000000000001</v>
      </c>
      <c r="J141" s="66">
        <v>1065.8599999999999</v>
      </c>
      <c r="K141" s="66">
        <v>979.44</v>
      </c>
      <c r="L141" s="24">
        <v>42304</v>
      </c>
      <c r="M141" s="24">
        <v>42368</v>
      </c>
      <c r="N141" s="23">
        <v>13181</v>
      </c>
      <c r="O141" s="14"/>
      <c r="P141" s="23" t="s">
        <v>732</v>
      </c>
    </row>
    <row r="142" spans="1:16" ht="25.5" x14ac:dyDescent="0.25">
      <c r="A142" s="23" t="s">
        <v>725</v>
      </c>
      <c r="B142" s="190" t="s">
        <v>524</v>
      </c>
      <c r="C142" s="23" t="s">
        <v>1003</v>
      </c>
      <c r="D142" s="66">
        <v>0</v>
      </c>
      <c r="E142" s="66">
        <v>0</v>
      </c>
      <c r="F142" s="66">
        <v>86.42</v>
      </c>
      <c r="G142" s="66">
        <v>0</v>
      </c>
      <c r="H142" s="66">
        <v>914.5</v>
      </c>
      <c r="I142" s="66">
        <v>1039.17</v>
      </c>
      <c r="J142" s="66">
        <v>1953.67</v>
      </c>
      <c r="K142" s="66">
        <v>1867.25</v>
      </c>
      <c r="L142" s="24">
        <v>42304</v>
      </c>
      <c r="M142" s="24">
        <v>42368</v>
      </c>
      <c r="N142" s="23">
        <v>13182</v>
      </c>
      <c r="O142" s="14"/>
      <c r="P142" s="23" t="s">
        <v>731</v>
      </c>
    </row>
    <row r="143" spans="1:16" ht="38.25" x14ac:dyDescent="0.25">
      <c r="A143" s="23" t="s">
        <v>725</v>
      </c>
      <c r="B143" s="190" t="s">
        <v>730</v>
      </c>
      <c r="C143" s="23" t="s">
        <v>1003</v>
      </c>
      <c r="D143" s="66">
        <v>0</v>
      </c>
      <c r="E143" s="66">
        <v>0</v>
      </c>
      <c r="F143" s="66">
        <v>86.42</v>
      </c>
      <c r="G143" s="66">
        <v>0</v>
      </c>
      <c r="H143" s="66">
        <v>914.5</v>
      </c>
      <c r="I143" s="66">
        <v>388.53</v>
      </c>
      <c r="J143" s="66">
        <v>1303.03</v>
      </c>
      <c r="K143" s="66">
        <v>1216.6099999999999</v>
      </c>
      <c r="L143" s="24">
        <v>42326</v>
      </c>
      <c r="M143" s="24"/>
      <c r="N143" s="23">
        <v>13282</v>
      </c>
      <c r="O143" s="14"/>
      <c r="P143" s="23" t="s">
        <v>729</v>
      </c>
    </row>
    <row r="144" spans="1:16" ht="25.5" x14ac:dyDescent="0.25">
      <c r="A144" s="23" t="s">
        <v>725</v>
      </c>
      <c r="B144" s="190" t="s">
        <v>521</v>
      </c>
      <c r="C144" s="23" t="s">
        <v>1003</v>
      </c>
      <c r="D144" s="66">
        <v>0</v>
      </c>
      <c r="E144" s="66">
        <v>0</v>
      </c>
      <c r="F144" s="66">
        <v>86.42</v>
      </c>
      <c r="G144" s="66">
        <v>0</v>
      </c>
      <c r="H144" s="66">
        <v>914.5</v>
      </c>
      <c r="I144" s="66">
        <v>532.02</v>
      </c>
      <c r="J144" s="66">
        <v>1446.52</v>
      </c>
      <c r="K144" s="66">
        <v>1360.1</v>
      </c>
      <c r="L144" s="24">
        <v>42326</v>
      </c>
      <c r="M144" s="24"/>
      <c r="N144" s="23">
        <v>13281</v>
      </c>
      <c r="O144" s="14"/>
      <c r="P144" s="23" t="s">
        <v>728</v>
      </c>
    </row>
    <row r="145" spans="1:16" ht="25.5" x14ac:dyDescent="0.25">
      <c r="A145" s="23" t="s">
        <v>725</v>
      </c>
      <c r="B145" s="190" t="s">
        <v>514</v>
      </c>
      <c r="C145" s="23" t="s">
        <v>1003</v>
      </c>
      <c r="D145" s="66">
        <v>0</v>
      </c>
      <c r="E145" s="66">
        <v>0</v>
      </c>
      <c r="F145" s="66">
        <v>86.42</v>
      </c>
      <c r="G145" s="66">
        <v>0</v>
      </c>
      <c r="H145" s="66">
        <v>914.5</v>
      </c>
      <c r="I145" s="66">
        <v>1368.06</v>
      </c>
      <c r="J145" s="66">
        <v>2282.56</v>
      </c>
      <c r="K145" s="66">
        <v>2196.14</v>
      </c>
      <c r="L145" s="24">
        <v>42327</v>
      </c>
      <c r="M145" s="24"/>
      <c r="N145" s="23">
        <v>13290</v>
      </c>
      <c r="O145" s="14"/>
      <c r="P145" s="23" t="s">
        <v>727</v>
      </c>
    </row>
    <row r="146" spans="1:16" ht="25.5" x14ac:dyDescent="0.25">
      <c r="A146" s="23" t="s">
        <v>725</v>
      </c>
      <c r="B146" s="190" t="s">
        <v>512</v>
      </c>
      <c r="C146" s="23" t="s">
        <v>1003</v>
      </c>
      <c r="D146" s="66">
        <v>0</v>
      </c>
      <c r="E146" s="66">
        <v>0</v>
      </c>
      <c r="F146" s="66">
        <v>86.42</v>
      </c>
      <c r="G146" s="66">
        <v>0</v>
      </c>
      <c r="H146" s="66">
        <v>914.5</v>
      </c>
      <c r="I146" s="66">
        <v>2067</v>
      </c>
      <c r="J146" s="66">
        <v>2981.5</v>
      </c>
      <c r="K146" s="66">
        <v>2895.08</v>
      </c>
      <c r="L146" s="24">
        <v>42353</v>
      </c>
      <c r="M146" s="24"/>
      <c r="N146" s="23">
        <v>13459</v>
      </c>
      <c r="O146" s="14"/>
      <c r="P146" s="23" t="s">
        <v>726</v>
      </c>
    </row>
    <row r="147" spans="1:16" ht="25.5" x14ac:dyDescent="0.25">
      <c r="A147" s="23" t="s">
        <v>725</v>
      </c>
      <c r="B147" s="190" t="s">
        <v>509</v>
      </c>
      <c r="C147" s="23" t="s">
        <v>1003</v>
      </c>
      <c r="D147" s="66">
        <v>0</v>
      </c>
      <c r="E147" s="66">
        <v>0</v>
      </c>
      <c r="F147" s="66">
        <v>86.42</v>
      </c>
      <c r="G147" s="66">
        <v>0</v>
      </c>
      <c r="H147" s="66">
        <v>914.5</v>
      </c>
      <c r="I147" s="66">
        <v>6326.31</v>
      </c>
      <c r="J147" s="66">
        <v>7240.81</v>
      </c>
      <c r="K147" s="66">
        <v>7154.39</v>
      </c>
      <c r="L147" s="24">
        <v>42353</v>
      </c>
      <c r="M147" s="24"/>
      <c r="N147" s="23">
        <v>13462</v>
      </c>
      <c r="O147" s="14"/>
      <c r="P147" s="23" t="s">
        <v>724</v>
      </c>
    </row>
    <row r="148" spans="1:16" ht="25.5" x14ac:dyDescent="0.25">
      <c r="A148" s="23" t="s">
        <v>714</v>
      </c>
      <c r="B148" s="190" t="s">
        <v>375</v>
      </c>
      <c r="C148" s="23" t="s">
        <v>1023</v>
      </c>
      <c r="D148" s="66">
        <v>0</v>
      </c>
      <c r="E148" s="66">
        <v>0</v>
      </c>
      <c r="F148" s="66">
        <v>131.72</v>
      </c>
      <c r="G148" s="66">
        <v>0</v>
      </c>
      <c r="H148" s="66">
        <v>914.5</v>
      </c>
      <c r="I148" s="66">
        <v>2841.6</v>
      </c>
      <c r="J148" s="66">
        <v>3756.1</v>
      </c>
      <c r="K148" s="66">
        <v>3624.38</v>
      </c>
      <c r="L148" s="24">
        <v>42069</v>
      </c>
      <c r="M148" s="24">
        <v>42093</v>
      </c>
      <c r="N148" s="23">
        <v>11984</v>
      </c>
      <c r="O148" s="23">
        <v>801322</v>
      </c>
      <c r="P148" s="23" t="s">
        <v>723</v>
      </c>
    </row>
    <row r="149" spans="1:16" x14ac:dyDescent="0.25">
      <c r="A149" s="23" t="s">
        <v>714</v>
      </c>
      <c r="B149" s="190" t="s">
        <v>426</v>
      </c>
      <c r="C149" s="23" t="s">
        <v>1023</v>
      </c>
      <c r="D149" s="66">
        <v>0</v>
      </c>
      <c r="E149" s="66">
        <v>0</v>
      </c>
      <c r="F149" s="66">
        <v>86.42</v>
      </c>
      <c r="G149" s="66">
        <v>0</v>
      </c>
      <c r="H149" s="66">
        <v>914.5</v>
      </c>
      <c r="I149" s="66">
        <v>408.25</v>
      </c>
      <c r="J149" s="66">
        <v>1322.75</v>
      </c>
      <c r="K149" s="66">
        <v>1236.33</v>
      </c>
      <c r="L149" s="24">
        <v>42069</v>
      </c>
      <c r="M149" s="24">
        <v>42093</v>
      </c>
      <c r="N149" s="23">
        <v>11954</v>
      </c>
      <c r="O149" s="23">
        <v>801322</v>
      </c>
      <c r="P149" s="23" t="s">
        <v>722</v>
      </c>
    </row>
    <row r="150" spans="1:16" ht="25.5" x14ac:dyDescent="0.25">
      <c r="A150" s="23" t="s">
        <v>714</v>
      </c>
      <c r="B150" s="190" t="s">
        <v>721</v>
      </c>
      <c r="C150" s="23" t="s">
        <v>1023</v>
      </c>
      <c r="D150" s="66">
        <v>0</v>
      </c>
      <c r="E150" s="66">
        <v>0</v>
      </c>
      <c r="F150" s="66">
        <v>40.700000000000003</v>
      </c>
      <c r="G150" s="66">
        <v>0</v>
      </c>
      <c r="H150" s="66">
        <v>430.77</v>
      </c>
      <c r="I150" s="66">
        <v>510.56</v>
      </c>
      <c r="J150" s="66">
        <v>941.33</v>
      </c>
      <c r="K150" s="66">
        <v>900.63</v>
      </c>
      <c r="L150" s="24">
        <v>42110</v>
      </c>
      <c r="M150" s="24">
        <v>42128</v>
      </c>
      <c r="N150" s="23">
        <v>12268</v>
      </c>
      <c r="O150" s="23">
        <v>801894</v>
      </c>
      <c r="P150" s="23" t="s">
        <v>720</v>
      </c>
    </row>
    <row r="151" spans="1:16" ht="38.25" x14ac:dyDescent="0.25">
      <c r="A151" s="23" t="s">
        <v>714</v>
      </c>
      <c r="B151" s="190" t="s">
        <v>253</v>
      </c>
      <c r="C151" s="23" t="s">
        <v>1023</v>
      </c>
      <c r="D151" s="66">
        <v>10628.02</v>
      </c>
      <c r="E151" s="66">
        <v>4925.96</v>
      </c>
      <c r="F151" s="66">
        <v>196.13</v>
      </c>
      <c r="G151" s="66">
        <v>15553.98</v>
      </c>
      <c r="H151" s="66">
        <v>914.5</v>
      </c>
      <c r="I151" s="66">
        <v>3926.22</v>
      </c>
      <c r="J151" s="66">
        <v>20394.7</v>
      </c>
      <c r="K151" s="66">
        <v>20198.57</v>
      </c>
      <c r="L151" s="24">
        <v>42146</v>
      </c>
      <c r="M151" s="24">
        <v>42165</v>
      </c>
      <c r="N151" s="23">
        <v>12381</v>
      </c>
      <c r="O151" s="23">
        <v>802617</v>
      </c>
      <c r="P151" s="23" t="s">
        <v>719</v>
      </c>
    </row>
    <row r="152" spans="1:16" ht="51" x14ac:dyDescent="0.25">
      <c r="A152" s="23" t="s">
        <v>714</v>
      </c>
      <c r="B152" s="190" t="s">
        <v>718</v>
      </c>
      <c r="C152" s="23" t="s">
        <v>1023</v>
      </c>
      <c r="D152" s="66">
        <v>535.21</v>
      </c>
      <c r="E152" s="66">
        <v>1803.75</v>
      </c>
      <c r="F152" s="66">
        <v>144.77000000000001</v>
      </c>
      <c r="G152" s="66">
        <v>2338.96</v>
      </c>
      <c r="H152" s="66">
        <v>914.5</v>
      </c>
      <c r="I152" s="66">
        <v>1469.72</v>
      </c>
      <c r="J152" s="66">
        <v>4723.18</v>
      </c>
      <c r="K152" s="66">
        <v>4578.41</v>
      </c>
      <c r="L152" s="24">
        <v>42149</v>
      </c>
      <c r="M152" s="24">
        <v>42165</v>
      </c>
      <c r="N152" s="23">
        <v>12379</v>
      </c>
      <c r="O152" s="23">
        <v>802617</v>
      </c>
      <c r="P152" s="23" t="s">
        <v>717</v>
      </c>
    </row>
    <row r="153" spans="1:16" ht="38.25" x14ac:dyDescent="0.25">
      <c r="A153" s="23" t="s">
        <v>714</v>
      </c>
      <c r="B153" s="190" t="s">
        <v>716</v>
      </c>
      <c r="C153" s="23" t="s">
        <v>1023</v>
      </c>
      <c r="D153" s="66">
        <v>3425.7</v>
      </c>
      <c r="E153" s="66">
        <v>2281.2399999999998</v>
      </c>
      <c r="F153" s="66">
        <v>150.47</v>
      </c>
      <c r="G153" s="66">
        <v>5706.94</v>
      </c>
      <c r="H153" s="66">
        <v>914.5</v>
      </c>
      <c r="I153" s="66">
        <v>1543.57</v>
      </c>
      <c r="J153" s="66">
        <v>8165.01</v>
      </c>
      <c r="K153" s="66">
        <v>8014.54</v>
      </c>
      <c r="L153" s="24">
        <v>42166</v>
      </c>
      <c r="M153" s="24">
        <v>42188</v>
      </c>
      <c r="N153" s="23">
        <v>12499</v>
      </c>
      <c r="O153" s="23">
        <v>803112</v>
      </c>
      <c r="P153" s="23" t="s">
        <v>715</v>
      </c>
    </row>
    <row r="154" spans="1:16" x14ac:dyDescent="0.25">
      <c r="A154" s="23" t="s">
        <v>714</v>
      </c>
      <c r="B154" s="190" t="s">
        <v>713</v>
      </c>
      <c r="C154" s="23" t="s">
        <v>1023</v>
      </c>
      <c r="D154" s="66">
        <v>0</v>
      </c>
      <c r="E154" s="66">
        <v>0</v>
      </c>
      <c r="F154" s="66">
        <v>40.700000000000003</v>
      </c>
      <c r="G154" s="66">
        <v>0</v>
      </c>
      <c r="H154" s="66">
        <v>430.77</v>
      </c>
      <c r="I154" s="66">
        <v>0</v>
      </c>
      <c r="J154" s="66">
        <v>430.77</v>
      </c>
      <c r="K154" s="66">
        <v>390.07</v>
      </c>
      <c r="L154" s="24">
        <v>42214</v>
      </c>
      <c r="M154" s="24">
        <v>42237</v>
      </c>
      <c r="N154" s="23">
        <v>12691</v>
      </c>
      <c r="O154" s="23">
        <v>803652</v>
      </c>
      <c r="P154" s="23" t="s">
        <v>712</v>
      </c>
    </row>
    <row r="155" spans="1:16" ht="38.25" x14ac:dyDescent="0.25">
      <c r="A155" s="23" t="s">
        <v>704</v>
      </c>
      <c r="B155" s="190" t="s">
        <v>660</v>
      </c>
      <c r="C155" s="23" t="s">
        <v>1002</v>
      </c>
      <c r="D155" s="66">
        <v>0</v>
      </c>
      <c r="E155" s="66">
        <v>0</v>
      </c>
      <c r="F155" s="66">
        <v>0</v>
      </c>
      <c r="G155" s="66">
        <v>0</v>
      </c>
      <c r="H155" s="66">
        <v>0</v>
      </c>
      <c r="I155" s="66">
        <v>6795.01</v>
      </c>
      <c r="J155" s="66">
        <v>6795.01</v>
      </c>
      <c r="K155" s="66">
        <v>6795.01</v>
      </c>
      <c r="L155" s="24">
        <v>42083</v>
      </c>
      <c r="M155" s="24">
        <v>42103</v>
      </c>
      <c r="N155" s="23" t="s">
        <v>694</v>
      </c>
      <c r="O155" s="23">
        <v>801606</v>
      </c>
      <c r="P155" s="23" t="s">
        <v>711</v>
      </c>
    </row>
    <row r="156" spans="1:16" ht="38.25" x14ac:dyDescent="0.25">
      <c r="A156" s="23" t="s">
        <v>704</v>
      </c>
      <c r="B156" s="190" t="s">
        <v>710</v>
      </c>
      <c r="C156" s="23" t="s">
        <v>1002</v>
      </c>
      <c r="D156" s="66">
        <v>0</v>
      </c>
      <c r="E156" s="66">
        <v>0</v>
      </c>
      <c r="F156" s="66">
        <v>40.700000000000003</v>
      </c>
      <c r="G156" s="66">
        <v>0</v>
      </c>
      <c r="H156" s="66">
        <v>430.77</v>
      </c>
      <c r="I156" s="66">
        <v>4007.83</v>
      </c>
      <c r="J156" s="66">
        <v>4438.6000000000004</v>
      </c>
      <c r="K156" s="66">
        <v>4397.8999999999996</v>
      </c>
      <c r="L156" s="24">
        <v>42069</v>
      </c>
      <c r="M156" s="24">
        <v>42089</v>
      </c>
      <c r="N156" s="23">
        <v>11960</v>
      </c>
      <c r="O156" s="23">
        <v>801228</v>
      </c>
      <c r="P156" s="23" t="s">
        <v>709</v>
      </c>
    </row>
    <row r="157" spans="1:16" ht="25.5" x14ac:dyDescent="0.25">
      <c r="A157" s="23" t="s">
        <v>704</v>
      </c>
      <c r="B157" s="190" t="s">
        <v>708</v>
      </c>
      <c r="C157" s="23" t="s">
        <v>1002</v>
      </c>
      <c r="D157" s="66">
        <v>0</v>
      </c>
      <c r="E157" s="66">
        <v>0</v>
      </c>
      <c r="F157" s="66">
        <v>40.700000000000003</v>
      </c>
      <c r="G157" s="66">
        <v>0</v>
      </c>
      <c r="H157" s="66">
        <v>430.77</v>
      </c>
      <c r="I157" s="66">
        <v>1176.21</v>
      </c>
      <c r="J157" s="66">
        <v>1606.98</v>
      </c>
      <c r="K157" s="66">
        <v>1566.28</v>
      </c>
      <c r="L157" s="24">
        <v>42110</v>
      </c>
      <c r="M157" s="24">
        <v>42125</v>
      </c>
      <c r="N157" s="23">
        <v>12265</v>
      </c>
      <c r="O157" s="23">
        <v>801899</v>
      </c>
      <c r="P157" s="23" t="s">
        <v>707</v>
      </c>
    </row>
    <row r="158" spans="1:16" x14ac:dyDescent="0.25">
      <c r="A158" s="23" t="s">
        <v>704</v>
      </c>
      <c r="B158" s="190" t="s">
        <v>662</v>
      </c>
      <c r="C158" s="23" t="s">
        <v>1002</v>
      </c>
      <c r="D158" s="66">
        <v>469.12</v>
      </c>
      <c r="E158" s="66">
        <v>0</v>
      </c>
      <c r="F158" s="66">
        <v>40.700000000000003</v>
      </c>
      <c r="G158" s="66">
        <v>469.12</v>
      </c>
      <c r="H158" s="66">
        <v>430.77</v>
      </c>
      <c r="I158" s="66">
        <v>810.59</v>
      </c>
      <c r="J158" s="66">
        <v>1710.48</v>
      </c>
      <c r="K158" s="66">
        <v>1669.78</v>
      </c>
      <c r="L158" s="24">
        <v>42146</v>
      </c>
      <c r="M158" s="24">
        <v>42165</v>
      </c>
      <c r="N158" s="23">
        <v>5000</v>
      </c>
      <c r="O158" s="23">
        <v>802612</v>
      </c>
      <c r="P158" s="23" t="s">
        <v>706</v>
      </c>
    </row>
    <row r="159" spans="1:16" ht="25.5" x14ac:dyDescent="0.25">
      <c r="A159" s="23" t="s">
        <v>704</v>
      </c>
      <c r="B159" s="190" t="s">
        <v>187</v>
      </c>
      <c r="C159" s="23" t="s">
        <v>1002</v>
      </c>
      <c r="D159" s="66">
        <v>0</v>
      </c>
      <c r="E159" s="66">
        <v>0</v>
      </c>
      <c r="F159" s="66">
        <v>86.42</v>
      </c>
      <c r="G159" s="66">
        <v>0</v>
      </c>
      <c r="H159" s="66">
        <v>914.5</v>
      </c>
      <c r="I159" s="66">
        <v>123.68</v>
      </c>
      <c r="J159" s="66">
        <v>1038.18</v>
      </c>
      <c r="K159" s="66">
        <v>951.76</v>
      </c>
      <c r="L159" s="24">
        <v>42214</v>
      </c>
      <c r="M159" s="24">
        <v>42237</v>
      </c>
      <c r="N159" s="23">
        <v>12761</v>
      </c>
      <c r="O159" s="23">
        <v>803642</v>
      </c>
      <c r="P159" s="23" t="s">
        <v>705</v>
      </c>
    </row>
    <row r="160" spans="1:16" ht="51" x14ac:dyDescent="0.25">
      <c r="A160" s="23" t="s">
        <v>704</v>
      </c>
      <c r="B160" s="190" t="s">
        <v>703</v>
      </c>
      <c r="C160" s="23" t="s">
        <v>1002</v>
      </c>
      <c r="D160" s="66">
        <v>395.77</v>
      </c>
      <c r="E160" s="66">
        <v>1514.8</v>
      </c>
      <c r="F160" s="66">
        <v>146.57</v>
      </c>
      <c r="G160" s="66">
        <v>1910.57</v>
      </c>
      <c r="H160" s="66">
        <v>914.5</v>
      </c>
      <c r="I160" s="66">
        <v>1287.74</v>
      </c>
      <c r="J160" s="66">
        <v>4112.8100000000004</v>
      </c>
      <c r="K160" s="66">
        <v>3966.24</v>
      </c>
      <c r="L160" s="24">
        <v>42237</v>
      </c>
      <c r="M160" s="24">
        <v>42255</v>
      </c>
      <c r="N160" s="23">
        <v>12894</v>
      </c>
      <c r="O160" s="23">
        <v>803915</v>
      </c>
      <c r="P160" s="23" t="s">
        <v>702</v>
      </c>
    </row>
    <row r="161" spans="1:16" ht="38.25" x14ac:dyDescent="0.25">
      <c r="A161" s="23" t="s">
        <v>688</v>
      </c>
      <c r="B161" s="190" t="s">
        <v>381</v>
      </c>
      <c r="C161" s="23" t="s">
        <v>1001</v>
      </c>
      <c r="D161" s="66">
        <v>1926.51</v>
      </c>
      <c r="E161" s="66">
        <v>1685.55</v>
      </c>
      <c r="F161" s="66">
        <v>134.38</v>
      </c>
      <c r="G161" s="66">
        <v>3612.06</v>
      </c>
      <c r="H161" s="66">
        <v>914.5</v>
      </c>
      <c r="I161" s="66">
        <v>556.35</v>
      </c>
      <c r="J161" s="66">
        <v>5082.91</v>
      </c>
      <c r="K161" s="66">
        <v>4948.53</v>
      </c>
      <c r="L161" s="24">
        <v>42069</v>
      </c>
      <c r="M161" s="24">
        <v>42089</v>
      </c>
      <c r="N161" s="23">
        <v>11988</v>
      </c>
      <c r="O161" s="23">
        <v>801227</v>
      </c>
      <c r="P161" s="23" t="s">
        <v>701</v>
      </c>
    </row>
    <row r="162" spans="1:16" ht="38.25" x14ac:dyDescent="0.25">
      <c r="A162" s="23" t="s">
        <v>688</v>
      </c>
      <c r="B162" s="190" t="s">
        <v>224</v>
      </c>
      <c r="C162" s="23" t="s">
        <v>1001</v>
      </c>
      <c r="D162" s="66">
        <v>4890.0600000000004</v>
      </c>
      <c r="E162" s="66">
        <v>4082.06</v>
      </c>
      <c r="F162" s="66">
        <v>159.6</v>
      </c>
      <c r="G162" s="66">
        <v>8972.1200000000008</v>
      </c>
      <c r="H162" s="66">
        <v>914.5</v>
      </c>
      <c r="I162" s="66">
        <v>1784.74</v>
      </c>
      <c r="J162" s="66">
        <v>11671.36</v>
      </c>
      <c r="K162" s="66">
        <v>11511.76</v>
      </c>
      <c r="L162" s="24">
        <v>42069</v>
      </c>
      <c r="M162" s="24">
        <v>42089</v>
      </c>
      <c r="N162" s="23">
        <v>11982</v>
      </c>
      <c r="O162" s="23">
        <v>801227</v>
      </c>
      <c r="P162" s="23" t="s">
        <v>700</v>
      </c>
    </row>
    <row r="163" spans="1:16" ht="38.25" x14ac:dyDescent="0.25">
      <c r="A163" s="23" t="s">
        <v>688</v>
      </c>
      <c r="B163" s="190" t="s">
        <v>378</v>
      </c>
      <c r="C163" s="23" t="s">
        <v>1001</v>
      </c>
      <c r="D163" s="66">
        <v>209.67</v>
      </c>
      <c r="E163" s="66">
        <v>795.3</v>
      </c>
      <c r="F163" s="66">
        <v>130.21</v>
      </c>
      <c r="G163" s="66">
        <v>1004.97</v>
      </c>
      <c r="H163" s="66">
        <v>914.5</v>
      </c>
      <c r="I163" s="66">
        <v>504.69</v>
      </c>
      <c r="J163" s="66">
        <v>2424.16</v>
      </c>
      <c r="K163" s="66">
        <v>2293.9499999999998</v>
      </c>
      <c r="L163" s="24">
        <v>42069</v>
      </c>
      <c r="M163" s="24">
        <v>42089</v>
      </c>
      <c r="N163" s="23">
        <v>11980</v>
      </c>
      <c r="O163" s="23">
        <v>801227</v>
      </c>
      <c r="P163" s="23" t="s">
        <v>699</v>
      </c>
    </row>
    <row r="164" spans="1:16" ht="38.25" x14ac:dyDescent="0.25">
      <c r="A164" s="23" t="s">
        <v>688</v>
      </c>
      <c r="B164" s="190" t="s">
        <v>351</v>
      </c>
      <c r="C164" s="23" t="s">
        <v>1001</v>
      </c>
      <c r="D164" s="66">
        <v>1130.8399999999999</v>
      </c>
      <c r="E164" s="66">
        <v>1740.17</v>
      </c>
      <c r="F164" s="66">
        <v>131.12</v>
      </c>
      <c r="G164" s="66">
        <v>2871.01</v>
      </c>
      <c r="H164" s="66">
        <v>914.5</v>
      </c>
      <c r="I164" s="66">
        <v>571.89</v>
      </c>
      <c r="J164" s="66">
        <v>4357.3999999999996</v>
      </c>
      <c r="K164" s="66">
        <v>4226.28</v>
      </c>
      <c r="L164" s="24">
        <v>42069</v>
      </c>
      <c r="M164" s="24">
        <v>42089</v>
      </c>
      <c r="N164" s="23">
        <v>11955</v>
      </c>
      <c r="O164" s="23">
        <v>801227</v>
      </c>
      <c r="P164" s="23" t="s">
        <v>698</v>
      </c>
    </row>
    <row r="165" spans="1:16" ht="38.25" x14ac:dyDescent="0.25">
      <c r="A165" s="23" t="s">
        <v>688</v>
      </c>
      <c r="B165" s="190" t="s">
        <v>277</v>
      </c>
      <c r="C165" s="23" t="s">
        <v>1001</v>
      </c>
      <c r="D165" s="66">
        <v>972.81</v>
      </c>
      <c r="E165" s="66">
        <v>683</v>
      </c>
      <c r="F165" s="66">
        <v>131.72</v>
      </c>
      <c r="G165" s="66">
        <v>1655.81</v>
      </c>
      <c r="H165" s="66">
        <v>914.5</v>
      </c>
      <c r="I165" s="66">
        <v>575.42999999999995</v>
      </c>
      <c r="J165" s="66">
        <v>3145.74</v>
      </c>
      <c r="K165" s="66">
        <v>3014.02</v>
      </c>
      <c r="L165" s="24">
        <v>42069</v>
      </c>
      <c r="M165" s="24">
        <v>42089</v>
      </c>
      <c r="N165" s="23">
        <v>11986</v>
      </c>
      <c r="O165" s="23">
        <v>801227</v>
      </c>
      <c r="P165" s="23" t="s">
        <v>697</v>
      </c>
    </row>
    <row r="166" spans="1:16" ht="38.25" x14ac:dyDescent="0.25">
      <c r="A166" s="23" t="s">
        <v>688</v>
      </c>
      <c r="B166" s="190" t="s">
        <v>392</v>
      </c>
      <c r="C166" s="23" t="s">
        <v>1001</v>
      </c>
      <c r="D166" s="66">
        <v>432.49</v>
      </c>
      <c r="E166" s="66">
        <v>1141.49</v>
      </c>
      <c r="F166" s="66">
        <v>134.94</v>
      </c>
      <c r="G166" s="66">
        <v>1573.98</v>
      </c>
      <c r="H166" s="66">
        <v>914.5</v>
      </c>
      <c r="I166" s="66">
        <v>584.38</v>
      </c>
      <c r="J166" s="66">
        <v>3072.86</v>
      </c>
      <c r="K166" s="66">
        <v>2937.92</v>
      </c>
      <c r="L166" s="24">
        <v>42083</v>
      </c>
      <c r="M166" s="24">
        <v>42103</v>
      </c>
      <c r="N166" s="23">
        <v>12160</v>
      </c>
      <c r="O166" s="23">
        <v>801609</v>
      </c>
      <c r="P166" s="23" t="s">
        <v>696</v>
      </c>
    </row>
    <row r="167" spans="1:16" ht="38.25" x14ac:dyDescent="0.25">
      <c r="A167" s="23" t="s">
        <v>688</v>
      </c>
      <c r="B167" s="190" t="s">
        <v>355</v>
      </c>
      <c r="C167" s="23" t="s">
        <v>1001</v>
      </c>
      <c r="D167" s="66">
        <v>891.42</v>
      </c>
      <c r="E167" s="66">
        <v>615.54</v>
      </c>
      <c r="F167" s="66">
        <v>140.29</v>
      </c>
      <c r="G167" s="66">
        <v>1506.96</v>
      </c>
      <c r="H167" s="66">
        <v>914.5</v>
      </c>
      <c r="I167" s="66">
        <v>628.91999999999996</v>
      </c>
      <c r="J167" s="66">
        <v>3050.38</v>
      </c>
      <c r="K167" s="66">
        <v>2910.09</v>
      </c>
      <c r="L167" s="24">
        <v>42083</v>
      </c>
      <c r="M167" s="24">
        <v>42103</v>
      </c>
      <c r="N167" s="23">
        <v>12195</v>
      </c>
      <c r="O167" s="23">
        <v>801609</v>
      </c>
      <c r="P167" s="23" t="s">
        <v>695</v>
      </c>
    </row>
    <row r="168" spans="1:16" ht="25.5" x14ac:dyDescent="0.25">
      <c r="A168" s="23" t="s">
        <v>688</v>
      </c>
      <c r="B168" s="190" t="s">
        <v>224</v>
      </c>
      <c r="C168" s="23" t="s">
        <v>1001</v>
      </c>
      <c r="D168" s="66">
        <v>0</v>
      </c>
      <c r="E168" s="66">
        <v>0</v>
      </c>
      <c r="F168" s="66">
        <v>0</v>
      </c>
      <c r="G168" s="66">
        <v>0</v>
      </c>
      <c r="H168" s="66">
        <v>0</v>
      </c>
      <c r="I168" s="66">
        <v>4385.91</v>
      </c>
      <c r="J168" s="66">
        <v>4385.91</v>
      </c>
      <c r="K168" s="66">
        <v>4385.91</v>
      </c>
      <c r="L168" s="24">
        <v>42121</v>
      </c>
      <c r="M168" s="24">
        <v>42130</v>
      </c>
      <c r="N168" s="23" t="s">
        <v>694</v>
      </c>
      <c r="O168" s="23">
        <v>801995</v>
      </c>
      <c r="P168" s="23" t="s">
        <v>693</v>
      </c>
    </row>
    <row r="169" spans="1:16" ht="38.25" x14ac:dyDescent="0.25">
      <c r="A169" s="23" t="s">
        <v>688</v>
      </c>
      <c r="B169" s="190" t="s">
        <v>692</v>
      </c>
      <c r="C169" s="23" t="s">
        <v>1001</v>
      </c>
      <c r="D169" s="66">
        <v>266.2</v>
      </c>
      <c r="E169" s="66">
        <v>1567.66</v>
      </c>
      <c r="F169" s="66">
        <v>145.31</v>
      </c>
      <c r="G169" s="66">
        <v>1833.86</v>
      </c>
      <c r="H169" s="66">
        <v>914.5</v>
      </c>
      <c r="I169" s="66">
        <v>693.44</v>
      </c>
      <c r="J169" s="66">
        <v>3441.8</v>
      </c>
      <c r="K169" s="66">
        <v>3296.49</v>
      </c>
      <c r="L169" s="24">
        <v>42237</v>
      </c>
      <c r="M169" s="24">
        <v>42255</v>
      </c>
      <c r="N169" s="23">
        <v>12897</v>
      </c>
      <c r="O169" s="23">
        <v>803910</v>
      </c>
      <c r="P169" s="23" t="s">
        <v>691</v>
      </c>
    </row>
    <row r="170" spans="1:16" ht="38.25" x14ac:dyDescent="0.25">
      <c r="A170" s="23" t="s">
        <v>688</v>
      </c>
      <c r="B170" s="190" t="s">
        <v>171</v>
      </c>
      <c r="C170" s="23" t="s">
        <v>1001</v>
      </c>
      <c r="D170" s="66">
        <v>2341.81</v>
      </c>
      <c r="E170" s="66">
        <v>1854.71</v>
      </c>
      <c r="F170" s="66">
        <v>145.31</v>
      </c>
      <c r="G170" s="66">
        <v>4196.5200000000004</v>
      </c>
      <c r="H170" s="66">
        <v>914.5</v>
      </c>
      <c r="I170" s="66">
        <v>680.9</v>
      </c>
      <c r="J170" s="66">
        <v>5791.92</v>
      </c>
      <c r="K170" s="66">
        <v>5646.61</v>
      </c>
      <c r="L170" s="24">
        <v>42237</v>
      </c>
      <c r="M170" s="24">
        <v>42255</v>
      </c>
      <c r="N170" s="23">
        <v>12895</v>
      </c>
      <c r="O170" s="23">
        <v>803910</v>
      </c>
      <c r="P170" s="23" t="s">
        <v>690</v>
      </c>
    </row>
    <row r="171" spans="1:16" x14ac:dyDescent="0.25">
      <c r="A171" s="23" t="s">
        <v>688</v>
      </c>
      <c r="B171" s="190" t="s">
        <v>577</v>
      </c>
      <c r="C171" s="23" t="s">
        <v>1001</v>
      </c>
      <c r="D171" s="66">
        <v>0</v>
      </c>
      <c r="E171" s="66">
        <v>0</v>
      </c>
      <c r="F171" s="66">
        <v>86.42</v>
      </c>
      <c r="G171" s="66">
        <v>0</v>
      </c>
      <c r="H171" s="66">
        <v>914.5</v>
      </c>
      <c r="I171" s="66">
        <v>102.55</v>
      </c>
      <c r="J171" s="66">
        <v>1017.05</v>
      </c>
      <c r="K171" s="66">
        <v>930.63</v>
      </c>
      <c r="L171" s="24">
        <v>42272</v>
      </c>
      <c r="M171" s="23" t="s">
        <v>19</v>
      </c>
      <c r="N171" s="23">
        <v>13101</v>
      </c>
      <c r="O171" s="14"/>
      <c r="P171" s="23" t="s">
        <v>689</v>
      </c>
    </row>
    <row r="172" spans="1:16" x14ac:dyDescent="0.25">
      <c r="A172" s="23" t="s">
        <v>688</v>
      </c>
      <c r="B172" s="190" t="s">
        <v>687</v>
      </c>
      <c r="C172" s="23" t="s">
        <v>1001</v>
      </c>
      <c r="D172" s="66">
        <v>105</v>
      </c>
      <c r="E172" s="66">
        <v>0</v>
      </c>
      <c r="F172" s="66">
        <v>86.42</v>
      </c>
      <c r="G172" s="66">
        <v>105</v>
      </c>
      <c r="H172" s="66">
        <v>914.5</v>
      </c>
      <c r="I172" s="66">
        <v>0</v>
      </c>
      <c r="J172" s="66">
        <v>1019.5</v>
      </c>
      <c r="K172" s="66">
        <v>933.08</v>
      </c>
      <c r="L172" s="24">
        <v>42326</v>
      </c>
      <c r="M172" s="23" t="s">
        <v>19</v>
      </c>
      <c r="N172" s="23">
        <v>13283</v>
      </c>
      <c r="O172" s="14"/>
      <c r="P172" s="23" t="s">
        <v>686</v>
      </c>
    </row>
    <row r="173" spans="1:16" ht="38.25" x14ac:dyDescent="0.25">
      <c r="A173" s="23" t="s">
        <v>676</v>
      </c>
      <c r="B173" s="190" t="s">
        <v>685</v>
      </c>
      <c r="C173" s="23" t="s">
        <v>121</v>
      </c>
      <c r="D173" s="66">
        <v>240.61</v>
      </c>
      <c r="E173" s="66">
        <v>1350.11</v>
      </c>
      <c r="F173" s="66">
        <v>117.99</v>
      </c>
      <c r="G173" s="66">
        <v>1590.72</v>
      </c>
      <c r="H173" s="66">
        <v>709</v>
      </c>
      <c r="I173" s="66">
        <v>832.54</v>
      </c>
      <c r="J173" s="66">
        <v>3132.26</v>
      </c>
      <c r="K173" s="66">
        <v>3014.27</v>
      </c>
      <c r="L173" s="24">
        <v>42030</v>
      </c>
      <c r="M173" s="24">
        <v>42044</v>
      </c>
      <c r="N173" s="23">
        <v>11884</v>
      </c>
      <c r="O173" s="23">
        <v>800560</v>
      </c>
      <c r="P173" s="23" t="s">
        <v>684</v>
      </c>
    </row>
    <row r="174" spans="1:16" ht="63.75" x14ac:dyDescent="0.25">
      <c r="A174" s="23" t="s">
        <v>676</v>
      </c>
      <c r="B174" s="190" t="s">
        <v>255</v>
      </c>
      <c r="C174" s="23" t="s">
        <v>121</v>
      </c>
      <c r="D174" s="66">
        <v>4668.07</v>
      </c>
      <c r="E174" s="66">
        <v>4789.71</v>
      </c>
      <c r="F174" s="66">
        <v>163.25</v>
      </c>
      <c r="G174" s="66">
        <v>9457.7800000000007</v>
      </c>
      <c r="H174" s="66">
        <v>914.5</v>
      </c>
      <c r="I174" s="66">
        <v>3402.95</v>
      </c>
      <c r="J174" s="66">
        <v>13775.23</v>
      </c>
      <c r="K174" s="66">
        <v>13611.98</v>
      </c>
      <c r="L174" s="24">
        <v>42110</v>
      </c>
      <c r="M174" s="24">
        <v>42131</v>
      </c>
      <c r="N174" s="23">
        <v>12193</v>
      </c>
      <c r="O174" s="23">
        <v>802047</v>
      </c>
      <c r="P174" s="23" t="s">
        <v>683</v>
      </c>
    </row>
    <row r="175" spans="1:16" ht="38.25" x14ac:dyDescent="0.25">
      <c r="A175" s="23" t="s">
        <v>676</v>
      </c>
      <c r="B175" s="190" t="s">
        <v>327</v>
      </c>
      <c r="C175" s="23" t="s">
        <v>121</v>
      </c>
      <c r="D175" s="66">
        <v>380.04</v>
      </c>
      <c r="E175" s="66">
        <v>1437.92</v>
      </c>
      <c r="F175" s="66">
        <v>145.13</v>
      </c>
      <c r="G175" s="66">
        <v>1817.96</v>
      </c>
      <c r="H175" s="66">
        <v>914.5</v>
      </c>
      <c r="I175" s="66">
        <v>995.46</v>
      </c>
      <c r="J175" s="66">
        <v>3727.92</v>
      </c>
      <c r="K175" s="66">
        <v>3582.79</v>
      </c>
      <c r="L175" s="24">
        <v>42109</v>
      </c>
      <c r="M175" s="24">
        <v>42131</v>
      </c>
      <c r="N175" s="23">
        <v>12286</v>
      </c>
      <c r="O175" s="23">
        <v>802047</v>
      </c>
      <c r="P175" s="23" t="s">
        <v>682</v>
      </c>
    </row>
    <row r="176" spans="1:16" ht="51" x14ac:dyDescent="0.25">
      <c r="A176" s="23" t="s">
        <v>676</v>
      </c>
      <c r="B176" s="190" t="s">
        <v>300</v>
      </c>
      <c r="C176" s="23" t="s">
        <v>121</v>
      </c>
      <c r="D176" s="66">
        <v>807.28</v>
      </c>
      <c r="E176" s="66">
        <v>1170.79</v>
      </c>
      <c r="F176" s="66">
        <v>86.42</v>
      </c>
      <c r="G176" s="66">
        <v>1978.07</v>
      </c>
      <c r="H176" s="66">
        <v>914.5</v>
      </c>
      <c r="I176" s="66">
        <v>1163.19</v>
      </c>
      <c r="J176" s="66">
        <v>4055.76</v>
      </c>
      <c r="K176" s="66">
        <v>3969.34</v>
      </c>
      <c r="L176" s="24">
        <v>42110</v>
      </c>
      <c r="M176" s="24">
        <v>42131</v>
      </c>
      <c r="N176" s="23">
        <v>12297</v>
      </c>
      <c r="O176" s="23">
        <v>802047</v>
      </c>
      <c r="P176" s="23" t="s">
        <v>681</v>
      </c>
    </row>
    <row r="177" spans="1:16" ht="63.75" x14ac:dyDescent="0.25">
      <c r="A177" s="23" t="s">
        <v>676</v>
      </c>
      <c r="B177" s="190" t="s">
        <v>324</v>
      </c>
      <c r="C177" s="23" t="s">
        <v>121</v>
      </c>
      <c r="D177" s="66">
        <v>11455.5</v>
      </c>
      <c r="E177" s="66">
        <v>9441.35</v>
      </c>
      <c r="F177" s="66">
        <v>220.82</v>
      </c>
      <c r="G177" s="66">
        <v>20896.849999999999</v>
      </c>
      <c r="H177" s="66">
        <v>914.5</v>
      </c>
      <c r="I177" s="66">
        <v>4374.5</v>
      </c>
      <c r="J177" s="66">
        <v>26185.85</v>
      </c>
      <c r="K177" s="66">
        <v>25965.03</v>
      </c>
      <c r="L177" s="24">
        <v>42121</v>
      </c>
      <c r="M177" s="24">
        <v>42131</v>
      </c>
      <c r="N177" s="23">
        <v>12304</v>
      </c>
      <c r="O177" s="23">
        <v>802047</v>
      </c>
      <c r="P177" s="23" t="s">
        <v>680</v>
      </c>
    </row>
    <row r="178" spans="1:16" ht="25.5" x14ac:dyDescent="0.25">
      <c r="A178" s="23" t="s">
        <v>676</v>
      </c>
      <c r="B178" s="190" t="s">
        <v>297</v>
      </c>
      <c r="C178" s="23" t="s">
        <v>121</v>
      </c>
      <c r="D178" s="66">
        <v>0</v>
      </c>
      <c r="E178" s="66">
        <v>0</v>
      </c>
      <c r="F178" s="66">
        <v>86.42</v>
      </c>
      <c r="G178" s="66">
        <v>0</v>
      </c>
      <c r="H178" s="66">
        <v>914.5</v>
      </c>
      <c r="I178" s="66">
        <v>799.44</v>
      </c>
      <c r="J178" s="66">
        <v>1713.94</v>
      </c>
      <c r="K178" s="66">
        <v>1627.52</v>
      </c>
      <c r="L178" s="24">
        <v>42121</v>
      </c>
      <c r="M178" s="24">
        <v>42131</v>
      </c>
      <c r="N178" s="23">
        <v>12275</v>
      </c>
      <c r="O178" s="23">
        <v>802047</v>
      </c>
      <c r="P178" s="23" t="s">
        <v>679</v>
      </c>
    </row>
    <row r="179" spans="1:16" ht="51" x14ac:dyDescent="0.25">
      <c r="A179" s="23" t="s">
        <v>676</v>
      </c>
      <c r="B179" s="190" t="s">
        <v>163</v>
      </c>
      <c r="C179" s="23" t="s">
        <v>121</v>
      </c>
      <c r="D179" s="66">
        <v>15588.18</v>
      </c>
      <c r="E179" s="66">
        <v>14445.97</v>
      </c>
      <c r="F179" s="66">
        <v>265.64</v>
      </c>
      <c r="G179" s="66">
        <v>30034.15</v>
      </c>
      <c r="H179" s="66">
        <v>914.5</v>
      </c>
      <c r="I179" s="66">
        <v>8819.7900000000009</v>
      </c>
      <c r="J179" s="66">
        <v>39768.44</v>
      </c>
      <c r="K179" s="66">
        <v>39502.800000000003</v>
      </c>
      <c r="L179" s="24">
        <v>42216</v>
      </c>
      <c r="M179" s="24">
        <v>42237</v>
      </c>
      <c r="N179" s="23">
        <v>12768</v>
      </c>
      <c r="O179" s="23">
        <v>803647</v>
      </c>
      <c r="P179" s="23" t="s">
        <v>678</v>
      </c>
    </row>
    <row r="180" spans="1:16" ht="38.25" x14ac:dyDescent="0.25">
      <c r="A180" s="23" t="s">
        <v>676</v>
      </c>
      <c r="B180" s="190" t="s">
        <v>471</v>
      </c>
      <c r="C180" s="23" t="s">
        <v>121</v>
      </c>
      <c r="D180" s="66">
        <v>2050.79</v>
      </c>
      <c r="E180" s="66">
        <v>1846.88</v>
      </c>
      <c r="F180" s="66">
        <v>146.38999999999999</v>
      </c>
      <c r="G180" s="66">
        <v>3897.67</v>
      </c>
      <c r="H180" s="66">
        <v>914.5</v>
      </c>
      <c r="I180" s="66">
        <v>1344.16</v>
      </c>
      <c r="J180" s="66">
        <v>6156.33</v>
      </c>
      <c r="K180" s="66">
        <v>6009.94</v>
      </c>
      <c r="L180" s="24">
        <v>42216</v>
      </c>
      <c r="M180" s="24">
        <v>42237</v>
      </c>
      <c r="N180" s="23">
        <v>12676</v>
      </c>
      <c r="O180" s="23">
        <v>803647</v>
      </c>
      <c r="P180" s="23" t="s">
        <v>677</v>
      </c>
    </row>
    <row r="181" spans="1:16" ht="25.5" x14ac:dyDescent="0.25">
      <c r="A181" s="23" t="s">
        <v>676</v>
      </c>
      <c r="B181" s="190" t="s">
        <v>122</v>
      </c>
      <c r="C181" s="23" t="s">
        <v>121</v>
      </c>
      <c r="D181" s="66">
        <v>4518.82</v>
      </c>
      <c r="E181" s="66">
        <v>3000.83</v>
      </c>
      <c r="F181" s="66">
        <v>163.31</v>
      </c>
      <c r="G181" s="66">
        <v>7519.65</v>
      </c>
      <c r="H181" s="66">
        <v>914.5</v>
      </c>
      <c r="I181" s="66">
        <v>1902.85</v>
      </c>
      <c r="J181" s="66">
        <v>10337</v>
      </c>
      <c r="K181" s="66">
        <v>10173.69</v>
      </c>
      <c r="L181" s="24">
        <v>42272</v>
      </c>
      <c r="M181" s="23" t="s">
        <v>19</v>
      </c>
      <c r="N181" s="23">
        <v>13105</v>
      </c>
      <c r="O181" s="14"/>
      <c r="P181" s="23" t="s">
        <v>675</v>
      </c>
    </row>
    <row r="182" spans="1:16" x14ac:dyDescent="0.25">
      <c r="A182" s="72" t="s">
        <v>674</v>
      </c>
      <c r="B182" s="191">
        <v>180</v>
      </c>
      <c r="C182" s="103"/>
      <c r="D182" s="102">
        <f>SUM(D2:D181)</f>
        <v>186752.89000000004</v>
      </c>
      <c r="E182" s="102">
        <f>SUM(E2:E181)</f>
        <v>190671.95999999996</v>
      </c>
      <c r="F182" s="102"/>
      <c r="G182" s="102"/>
      <c r="H182" s="102">
        <f>SUM(H2:H181)</f>
        <v>134567.97999999998</v>
      </c>
      <c r="I182" s="102">
        <f>SUM(I2:I181)</f>
        <v>306518.59999999992</v>
      </c>
      <c r="J182" s="102">
        <f>SUM(J2:J181)</f>
        <v>818511.43000000052</v>
      </c>
      <c r="K182" s="102">
        <f>SUM(K2:K181)</f>
        <v>801626.31</v>
      </c>
      <c r="L182" s="97"/>
      <c r="M182" s="97"/>
      <c r="N182" s="97"/>
      <c r="O182" s="97"/>
      <c r="P182" s="97"/>
    </row>
  </sheetData>
  <autoFilter ref="A1:P182"/>
  <pageMargins left="0.11811023622047245" right="0.11811023622047245" top="0.19685039370078741" bottom="0.19685039370078741" header="0.11811023622047245" footer="0.11811023622047245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workbookViewId="0">
      <selection activeCell="L6" sqref="L6"/>
    </sheetView>
  </sheetViews>
  <sheetFormatPr defaultRowHeight="15" x14ac:dyDescent="0.25"/>
  <cols>
    <col min="1" max="1" width="21.85546875" bestFit="1" customWidth="1"/>
    <col min="2" max="2" width="18.7109375" bestFit="1" customWidth="1"/>
    <col min="3" max="3" width="12.7109375" bestFit="1" customWidth="1"/>
    <col min="4" max="4" width="14.5703125" customWidth="1"/>
    <col min="5" max="5" width="16.85546875" customWidth="1"/>
    <col min="6" max="6" width="19" customWidth="1"/>
    <col min="7" max="7" width="11" customWidth="1"/>
    <col min="8" max="9" width="15.28515625" customWidth="1"/>
    <col min="10" max="11" width="10.5703125" customWidth="1"/>
  </cols>
  <sheetData>
    <row r="1" spans="1:11" x14ac:dyDescent="0.25">
      <c r="A1" s="203" t="s">
        <v>1607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2" spans="1:11" s="25" customFormat="1" ht="30" x14ac:dyDescent="0.25">
      <c r="A2" s="20" t="s">
        <v>935</v>
      </c>
      <c r="B2" s="20" t="s">
        <v>1024</v>
      </c>
      <c r="C2" s="20" t="s">
        <v>933</v>
      </c>
      <c r="D2" s="20" t="s">
        <v>1025</v>
      </c>
      <c r="E2" s="20" t="s">
        <v>1026</v>
      </c>
      <c r="F2" s="20" t="s">
        <v>1027</v>
      </c>
      <c r="G2" s="20" t="s">
        <v>937</v>
      </c>
      <c r="H2" s="20" t="s">
        <v>930</v>
      </c>
      <c r="I2" s="20" t="s">
        <v>938</v>
      </c>
      <c r="J2" s="20" t="s">
        <v>1028</v>
      </c>
      <c r="K2" s="20" t="s">
        <v>1029</v>
      </c>
    </row>
    <row r="3" spans="1:11" ht="30" x14ac:dyDescent="0.25">
      <c r="A3" s="14" t="s">
        <v>1030</v>
      </c>
      <c r="B3" s="14" t="s">
        <v>100</v>
      </c>
      <c r="C3" s="16">
        <v>42264</v>
      </c>
      <c r="D3" s="16">
        <v>42030</v>
      </c>
      <c r="E3" s="14" t="s">
        <v>424</v>
      </c>
      <c r="F3" s="14">
        <v>234</v>
      </c>
      <c r="G3" s="14">
        <v>0</v>
      </c>
      <c r="H3" s="14">
        <v>84</v>
      </c>
      <c r="I3" s="14">
        <v>0</v>
      </c>
      <c r="J3" s="14">
        <v>84</v>
      </c>
      <c r="K3" s="17">
        <f>SUM(F3:I3)</f>
        <v>318</v>
      </c>
    </row>
    <row r="4" spans="1:11" x14ac:dyDescent="0.25">
      <c r="A4" s="14" t="s">
        <v>1031</v>
      </c>
      <c r="B4" s="14" t="s">
        <v>100</v>
      </c>
      <c r="C4" s="16">
        <v>42073</v>
      </c>
      <c r="D4" s="16">
        <v>41758</v>
      </c>
      <c r="E4" s="14" t="s">
        <v>1032</v>
      </c>
      <c r="F4" s="14">
        <v>315</v>
      </c>
      <c r="G4" s="14">
        <v>65</v>
      </c>
      <c r="H4" s="14">
        <v>67</v>
      </c>
      <c r="I4" s="14">
        <v>3</v>
      </c>
      <c r="J4" s="14">
        <v>135</v>
      </c>
      <c r="K4" s="17">
        <f>SUM(F4:I4)</f>
        <v>450</v>
      </c>
    </row>
    <row r="5" spans="1:11" x14ac:dyDescent="0.25">
      <c r="A5" s="14" t="s">
        <v>1033</v>
      </c>
      <c r="B5" s="14" t="s">
        <v>100</v>
      </c>
      <c r="C5" s="16">
        <v>42027</v>
      </c>
      <c r="D5" s="16">
        <v>41830</v>
      </c>
      <c r="E5" s="14" t="s">
        <v>1032</v>
      </c>
      <c r="F5" s="14">
        <v>197</v>
      </c>
      <c r="G5" s="14">
        <v>6</v>
      </c>
      <c r="H5" s="14">
        <v>50</v>
      </c>
      <c r="I5" s="14">
        <v>4</v>
      </c>
      <c r="J5" s="14">
        <v>60</v>
      </c>
      <c r="K5" s="17">
        <f t="shared" ref="K5:K13" si="0">SUM(F5:I5)</f>
        <v>257</v>
      </c>
    </row>
    <row r="6" spans="1:11" x14ac:dyDescent="0.25">
      <c r="A6" s="14" t="s">
        <v>1034</v>
      </c>
      <c r="B6" s="14" t="s">
        <v>100</v>
      </c>
      <c r="C6" s="16">
        <v>42282</v>
      </c>
      <c r="D6" s="16">
        <v>42220</v>
      </c>
      <c r="E6" s="14" t="s">
        <v>1032</v>
      </c>
      <c r="F6" s="14">
        <v>62</v>
      </c>
      <c r="G6" s="14">
        <v>0</v>
      </c>
      <c r="H6" s="14">
        <v>62</v>
      </c>
      <c r="I6" s="14">
        <v>9</v>
      </c>
      <c r="J6" s="14">
        <v>71</v>
      </c>
      <c r="K6" s="17">
        <f t="shared" si="0"/>
        <v>133</v>
      </c>
    </row>
    <row r="7" spans="1:11" x14ac:dyDescent="0.25">
      <c r="A7" s="14" t="s">
        <v>1035</v>
      </c>
      <c r="B7" s="14" t="s">
        <v>100</v>
      </c>
      <c r="C7" s="16">
        <v>42062</v>
      </c>
      <c r="D7" s="16">
        <v>41557</v>
      </c>
      <c r="E7" s="14" t="s">
        <v>1032</v>
      </c>
      <c r="F7" s="14">
        <v>505</v>
      </c>
      <c r="G7" s="14">
        <v>0</v>
      </c>
      <c r="H7" s="14">
        <v>21</v>
      </c>
      <c r="I7" s="14">
        <v>0</v>
      </c>
      <c r="J7" s="14">
        <v>21</v>
      </c>
      <c r="K7" s="17">
        <f t="shared" si="0"/>
        <v>526</v>
      </c>
    </row>
    <row r="8" spans="1:11" x14ac:dyDescent="0.25">
      <c r="A8" s="14" t="s">
        <v>1036</v>
      </c>
      <c r="B8" s="14" t="s">
        <v>1003</v>
      </c>
      <c r="C8" s="16">
        <v>42025</v>
      </c>
      <c r="D8" s="16">
        <v>42019</v>
      </c>
      <c r="E8" s="14" t="s">
        <v>430</v>
      </c>
      <c r="F8" s="14">
        <v>6</v>
      </c>
      <c r="G8" s="14">
        <v>0</v>
      </c>
      <c r="H8" s="14">
        <v>18</v>
      </c>
      <c r="I8" s="14">
        <v>38</v>
      </c>
      <c r="J8" s="14">
        <v>56</v>
      </c>
      <c r="K8" s="17">
        <f t="shared" si="0"/>
        <v>62</v>
      </c>
    </row>
    <row r="9" spans="1:11" x14ac:dyDescent="0.25">
      <c r="A9" s="14" t="s">
        <v>1037</v>
      </c>
      <c r="B9" s="14" t="s">
        <v>1003</v>
      </c>
      <c r="C9" s="16">
        <v>42027</v>
      </c>
      <c r="D9" s="16">
        <v>42026</v>
      </c>
      <c r="E9" s="14" t="s">
        <v>430</v>
      </c>
      <c r="F9" s="14">
        <v>1</v>
      </c>
      <c r="G9" s="14">
        <v>0</v>
      </c>
      <c r="H9" s="14">
        <v>35</v>
      </c>
      <c r="I9" s="14">
        <v>4</v>
      </c>
      <c r="J9" s="14">
        <v>39</v>
      </c>
      <c r="K9" s="17">
        <f t="shared" si="0"/>
        <v>40</v>
      </c>
    </row>
    <row r="10" spans="1:11" x14ac:dyDescent="0.25">
      <c r="A10" s="14" t="s">
        <v>1038</v>
      </c>
      <c r="B10" s="14" t="s">
        <v>1003</v>
      </c>
      <c r="C10" s="16">
        <v>42030</v>
      </c>
      <c r="D10" s="16">
        <v>42026</v>
      </c>
      <c r="E10" s="14" t="s">
        <v>430</v>
      </c>
      <c r="F10" s="14">
        <v>4</v>
      </c>
      <c r="G10" s="14">
        <v>0</v>
      </c>
      <c r="H10" s="14">
        <v>12</v>
      </c>
      <c r="I10" s="14">
        <v>6</v>
      </c>
      <c r="J10" s="14">
        <v>18</v>
      </c>
      <c r="K10" s="17">
        <f t="shared" si="0"/>
        <v>22</v>
      </c>
    </row>
    <row r="11" spans="1:11" x14ac:dyDescent="0.25">
      <c r="A11" s="14" t="s">
        <v>1039</v>
      </c>
      <c r="B11" s="14" t="s">
        <v>1003</v>
      </c>
      <c r="C11" s="16">
        <v>42068</v>
      </c>
      <c r="D11" s="16">
        <v>42067</v>
      </c>
      <c r="E11" s="14" t="s">
        <v>430</v>
      </c>
      <c r="F11" s="14">
        <v>1</v>
      </c>
      <c r="G11" s="14">
        <v>1</v>
      </c>
      <c r="H11" s="14">
        <v>28</v>
      </c>
      <c r="I11" s="14">
        <v>13</v>
      </c>
      <c r="J11" s="14">
        <v>42</v>
      </c>
      <c r="K11" s="17">
        <f t="shared" si="0"/>
        <v>43</v>
      </c>
    </row>
    <row r="12" spans="1:11" x14ac:dyDescent="0.25">
      <c r="A12" s="14" t="s">
        <v>1040</v>
      </c>
      <c r="B12" s="14" t="s">
        <v>1003</v>
      </c>
      <c r="C12" s="16">
        <v>42069</v>
      </c>
      <c r="D12" s="16">
        <v>42068</v>
      </c>
      <c r="E12" s="14" t="s">
        <v>430</v>
      </c>
      <c r="F12" s="14">
        <v>1</v>
      </c>
      <c r="G12" s="14">
        <v>0</v>
      </c>
      <c r="H12" s="14">
        <v>19</v>
      </c>
      <c r="I12" s="14">
        <v>5</v>
      </c>
      <c r="J12" s="14">
        <v>24</v>
      </c>
      <c r="K12" s="17">
        <f t="shared" si="0"/>
        <v>25</v>
      </c>
    </row>
    <row r="13" spans="1:11" x14ac:dyDescent="0.25">
      <c r="A13" s="14" t="s">
        <v>1041</v>
      </c>
      <c r="B13" s="14" t="s">
        <v>1003</v>
      </c>
      <c r="C13" s="16">
        <v>42087</v>
      </c>
      <c r="D13" s="16">
        <v>42082</v>
      </c>
      <c r="E13" s="14" t="s">
        <v>430</v>
      </c>
      <c r="F13" s="14">
        <v>5</v>
      </c>
      <c r="G13" s="14">
        <v>0</v>
      </c>
      <c r="H13" s="14">
        <v>24</v>
      </c>
      <c r="I13" s="14">
        <v>10</v>
      </c>
      <c r="J13" s="14">
        <v>34</v>
      </c>
      <c r="K13" s="17">
        <f t="shared" si="0"/>
        <v>39</v>
      </c>
    </row>
    <row r="14" spans="1:11" x14ac:dyDescent="0.25">
      <c r="A14" s="14" t="s">
        <v>1042</v>
      </c>
      <c r="B14" s="14" t="s">
        <v>1003</v>
      </c>
      <c r="C14" s="16">
        <v>42087</v>
      </c>
      <c r="D14" s="16">
        <v>42082</v>
      </c>
      <c r="E14" s="14" t="s">
        <v>430</v>
      </c>
      <c r="F14" s="14">
        <v>5</v>
      </c>
      <c r="G14" s="14">
        <v>0</v>
      </c>
      <c r="H14" s="14">
        <v>34</v>
      </c>
      <c r="I14" s="14">
        <v>17</v>
      </c>
      <c r="J14" s="14">
        <v>51</v>
      </c>
      <c r="K14" s="17">
        <f t="shared" ref="K14:K67" si="1">SUM(F14:I14)</f>
        <v>56</v>
      </c>
    </row>
    <row r="15" spans="1:11" x14ac:dyDescent="0.25">
      <c r="A15" s="14" t="s">
        <v>1043</v>
      </c>
      <c r="B15" s="14" t="s">
        <v>1003</v>
      </c>
      <c r="C15" s="16">
        <v>42110</v>
      </c>
      <c r="D15" s="16">
        <v>41744</v>
      </c>
      <c r="E15" s="14" t="s">
        <v>430</v>
      </c>
      <c r="F15" s="14">
        <v>366</v>
      </c>
      <c r="G15" s="14">
        <v>0</v>
      </c>
      <c r="H15" s="14">
        <v>28</v>
      </c>
      <c r="I15" s="14">
        <v>19</v>
      </c>
      <c r="J15" s="14">
        <v>47</v>
      </c>
      <c r="K15" s="17">
        <f t="shared" si="1"/>
        <v>413</v>
      </c>
    </row>
    <row r="16" spans="1:11" x14ac:dyDescent="0.25">
      <c r="A16" s="14" t="s">
        <v>1044</v>
      </c>
      <c r="B16" s="14" t="s">
        <v>1003</v>
      </c>
      <c r="C16" s="16">
        <v>42132</v>
      </c>
      <c r="D16" s="16">
        <v>75003</v>
      </c>
      <c r="E16" s="14" t="s">
        <v>430</v>
      </c>
      <c r="F16" s="14">
        <v>1</v>
      </c>
      <c r="G16" s="14">
        <v>0</v>
      </c>
      <c r="H16" s="14">
        <v>45</v>
      </c>
      <c r="I16" s="14">
        <v>23</v>
      </c>
      <c r="J16" s="14">
        <v>68</v>
      </c>
      <c r="K16" s="17">
        <f t="shared" si="1"/>
        <v>69</v>
      </c>
    </row>
    <row r="17" spans="1:11" x14ac:dyDescent="0.25">
      <c r="A17" s="14" t="s">
        <v>1045</v>
      </c>
      <c r="B17" s="14" t="s">
        <v>1003</v>
      </c>
      <c r="C17" s="16">
        <v>42135</v>
      </c>
      <c r="D17" s="16">
        <v>42135</v>
      </c>
      <c r="E17" s="14" t="s">
        <v>430</v>
      </c>
      <c r="F17" s="14">
        <v>0</v>
      </c>
      <c r="G17" s="14">
        <v>1</v>
      </c>
      <c r="H17" s="14">
        <v>18</v>
      </c>
      <c r="I17" s="14">
        <v>10</v>
      </c>
      <c r="J17" s="14">
        <v>29</v>
      </c>
      <c r="K17" s="17">
        <f t="shared" si="1"/>
        <v>29</v>
      </c>
    </row>
    <row r="18" spans="1:11" x14ac:dyDescent="0.25">
      <c r="A18" s="14" t="s">
        <v>1046</v>
      </c>
      <c r="B18" s="14" t="s">
        <v>1003</v>
      </c>
      <c r="C18" s="16">
        <v>42165</v>
      </c>
      <c r="D18" s="16">
        <v>42164</v>
      </c>
      <c r="E18" s="14" t="s">
        <v>430</v>
      </c>
      <c r="F18" s="14">
        <v>1</v>
      </c>
      <c r="G18" s="14">
        <v>0</v>
      </c>
      <c r="H18" s="14">
        <v>13</v>
      </c>
      <c r="I18" s="14">
        <v>3</v>
      </c>
      <c r="J18" s="14">
        <v>16</v>
      </c>
      <c r="K18" s="17">
        <f>SUM(F18:I18)</f>
        <v>17</v>
      </c>
    </row>
    <row r="19" spans="1:11" x14ac:dyDescent="0.25">
      <c r="A19" s="14" t="s">
        <v>1047</v>
      </c>
      <c r="B19" s="14" t="s">
        <v>1003</v>
      </c>
      <c r="C19" s="16">
        <v>42187</v>
      </c>
      <c r="D19" s="16">
        <v>42187</v>
      </c>
      <c r="E19" s="14" t="s">
        <v>430</v>
      </c>
      <c r="F19" s="14">
        <v>0</v>
      </c>
      <c r="G19" s="14">
        <v>0</v>
      </c>
      <c r="H19" s="14">
        <v>36</v>
      </c>
      <c r="I19" s="14">
        <v>12</v>
      </c>
      <c r="J19" s="14">
        <v>48</v>
      </c>
      <c r="K19" s="17">
        <f t="shared" si="1"/>
        <v>48</v>
      </c>
    </row>
    <row r="20" spans="1:11" x14ac:dyDescent="0.25">
      <c r="A20" s="14" t="s">
        <v>1048</v>
      </c>
      <c r="B20" s="14" t="s">
        <v>1003</v>
      </c>
      <c r="C20" s="16">
        <v>42220</v>
      </c>
      <c r="D20" s="16">
        <v>42220</v>
      </c>
      <c r="E20" s="14" t="s">
        <v>430</v>
      </c>
      <c r="F20" s="14">
        <v>0</v>
      </c>
      <c r="G20" s="14">
        <v>0</v>
      </c>
      <c r="H20" s="14">
        <v>43</v>
      </c>
      <c r="I20" s="14">
        <v>19</v>
      </c>
      <c r="J20" s="14">
        <v>62</v>
      </c>
      <c r="K20" s="17">
        <f t="shared" si="1"/>
        <v>62</v>
      </c>
    </row>
    <row r="21" spans="1:11" x14ac:dyDescent="0.25">
      <c r="A21" s="14" t="s">
        <v>1049</v>
      </c>
      <c r="B21" s="14" t="s">
        <v>1003</v>
      </c>
      <c r="C21" s="16">
        <v>42220</v>
      </c>
      <c r="D21" s="16">
        <v>42220</v>
      </c>
      <c r="E21" s="14" t="s">
        <v>430</v>
      </c>
      <c r="F21" s="14">
        <v>0</v>
      </c>
      <c r="G21" s="14">
        <v>0</v>
      </c>
      <c r="H21" s="14">
        <v>20</v>
      </c>
      <c r="I21" s="14">
        <v>10</v>
      </c>
      <c r="J21" s="14">
        <v>30</v>
      </c>
      <c r="K21" s="17">
        <f t="shared" si="1"/>
        <v>30</v>
      </c>
    </row>
    <row r="22" spans="1:11" x14ac:dyDescent="0.25">
      <c r="A22" s="14" t="s">
        <v>1050</v>
      </c>
      <c r="B22" s="14" t="s">
        <v>1003</v>
      </c>
      <c r="C22" s="16">
        <v>42236</v>
      </c>
      <c r="D22" s="16">
        <v>42236</v>
      </c>
      <c r="E22" s="14" t="s">
        <v>430</v>
      </c>
      <c r="F22" s="14">
        <v>0</v>
      </c>
      <c r="G22" s="14">
        <v>0</v>
      </c>
      <c r="H22" s="14">
        <v>5</v>
      </c>
      <c r="I22" s="14">
        <v>37</v>
      </c>
      <c r="J22" s="14">
        <v>42</v>
      </c>
      <c r="K22" s="17">
        <f t="shared" si="1"/>
        <v>42</v>
      </c>
    </row>
    <row r="23" spans="1:11" x14ac:dyDescent="0.25">
      <c r="A23" s="14" t="s">
        <v>1051</v>
      </c>
      <c r="B23" s="14" t="s">
        <v>1003</v>
      </c>
      <c r="C23" s="16">
        <v>42236</v>
      </c>
      <c r="D23" s="16">
        <v>42233</v>
      </c>
      <c r="E23" s="14" t="s">
        <v>430</v>
      </c>
      <c r="F23" s="14">
        <v>3</v>
      </c>
      <c r="G23" s="14">
        <v>1</v>
      </c>
      <c r="H23" s="14">
        <v>9</v>
      </c>
      <c r="I23" s="14">
        <v>12</v>
      </c>
      <c r="J23" s="14">
        <v>22</v>
      </c>
      <c r="K23" s="17">
        <f t="shared" si="1"/>
        <v>25</v>
      </c>
    </row>
    <row r="24" spans="1:11" x14ac:dyDescent="0.25">
      <c r="A24" s="14" t="s">
        <v>1052</v>
      </c>
      <c r="B24" s="14" t="s">
        <v>1003</v>
      </c>
      <c r="C24" s="16">
        <v>42236</v>
      </c>
      <c r="D24" s="16">
        <v>42236</v>
      </c>
      <c r="E24" s="14" t="s">
        <v>430</v>
      </c>
      <c r="F24" s="14">
        <v>0</v>
      </c>
      <c r="G24" s="14">
        <v>0</v>
      </c>
      <c r="H24" s="14">
        <v>32</v>
      </c>
      <c r="I24" s="14">
        <v>9</v>
      </c>
      <c r="J24" s="14">
        <v>41</v>
      </c>
      <c r="K24" s="17">
        <f t="shared" si="1"/>
        <v>41</v>
      </c>
    </row>
    <row r="25" spans="1:11" x14ac:dyDescent="0.25">
      <c r="A25" s="14" t="s">
        <v>1053</v>
      </c>
      <c r="B25" s="14" t="s">
        <v>1003</v>
      </c>
      <c r="C25" s="16">
        <v>42236</v>
      </c>
      <c r="D25" s="16">
        <v>42236</v>
      </c>
      <c r="E25" s="14" t="s">
        <v>430</v>
      </c>
      <c r="F25" s="14">
        <v>0</v>
      </c>
      <c r="G25" s="14">
        <v>0</v>
      </c>
      <c r="H25" s="14">
        <v>25</v>
      </c>
      <c r="I25" s="14">
        <v>3</v>
      </c>
      <c r="J25" s="14">
        <v>28</v>
      </c>
      <c r="K25" s="17">
        <f t="shared" si="1"/>
        <v>28</v>
      </c>
    </row>
    <row r="26" spans="1:11" x14ac:dyDescent="0.25">
      <c r="A26" s="14" t="s">
        <v>1054</v>
      </c>
      <c r="B26" s="14" t="s">
        <v>1003</v>
      </c>
      <c r="C26" s="16">
        <v>42250</v>
      </c>
      <c r="D26" s="16">
        <v>42250</v>
      </c>
      <c r="E26" s="14" t="s">
        <v>430</v>
      </c>
      <c r="F26" s="14">
        <v>0</v>
      </c>
      <c r="G26" s="14">
        <v>0</v>
      </c>
      <c r="H26" s="14">
        <v>45</v>
      </c>
      <c r="I26" s="14">
        <v>5</v>
      </c>
      <c r="J26" s="14">
        <v>50</v>
      </c>
      <c r="K26" s="17">
        <f>SUM(F26:I26)</f>
        <v>50</v>
      </c>
    </row>
    <row r="27" spans="1:11" x14ac:dyDescent="0.25">
      <c r="A27" s="14" t="s">
        <v>1055</v>
      </c>
      <c r="B27" s="14" t="s">
        <v>1003</v>
      </c>
      <c r="C27" s="16">
        <v>42264</v>
      </c>
      <c r="D27" s="16">
        <v>42262</v>
      </c>
      <c r="E27" s="14" t="s">
        <v>430</v>
      </c>
      <c r="F27" s="14">
        <v>2</v>
      </c>
      <c r="G27" s="14">
        <v>0</v>
      </c>
      <c r="H27" s="14">
        <v>38</v>
      </c>
      <c r="I27" s="14">
        <v>12</v>
      </c>
      <c r="J27" s="14">
        <v>50</v>
      </c>
      <c r="K27" s="17">
        <f t="shared" si="1"/>
        <v>52</v>
      </c>
    </row>
    <row r="28" spans="1:11" x14ac:dyDescent="0.25">
      <c r="A28" s="14" t="s">
        <v>1056</v>
      </c>
      <c r="B28" s="14" t="s">
        <v>1003</v>
      </c>
      <c r="C28" s="16">
        <v>42299</v>
      </c>
      <c r="D28" s="16">
        <v>42299</v>
      </c>
      <c r="E28" s="14" t="s">
        <v>430</v>
      </c>
      <c r="F28" s="14">
        <v>0</v>
      </c>
      <c r="G28" s="14">
        <v>0</v>
      </c>
      <c r="H28" s="14">
        <v>18</v>
      </c>
      <c r="I28" s="14">
        <v>9</v>
      </c>
      <c r="J28" s="14">
        <v>27</v>
      </c>
      <c r="K28" s="17">
        <f t="shared" si="1"/>
        <v>27</v>
      </c>
    </row>
    <row r="29" spans="1:11" x14ac:dyDescent="0.25">
      <c r="A29" s="14" t="s">
        <v>1057</v>
      </c>
      <c r="B29" s="14" t="s">
        <v>1003</v>
      </c>
      <c r="C29" s="16">
        <v>42299</v>
      </c>
      <c r="D29" s="16">
        <v>42289</v>
      </c>
      <c r="E29" s="14" t="s">
        <v>430</v>
      </c>
      <c r="F29" s="14">
        <v>10</v>
      </c>
      <c r="G29" s="14">
        <v>0</v>
      </c>
      <c r="H29" s="14">
        <v>18</v>
      </c>
      <c r="I29" s="14">
        <v>9</v>
      </c>
      <c r="J29" s="14">
        <v>27</v>
      </c>
      <c r="K29" s="17">
        <f t="shared" si="1"/>
        <v>37</v>
      </c>
    </row>
    <row r="30" spans="1:11" x14ac:dyDescent="0.25">
      <c r="A30" s="14" t="s">
        <v>1058</v>
      </c>
      <c r="B30" s="14" t="s">
        <v>24</v>
      </c>
      <c r="C30" s="16">
        <v>42032</v>
      </c>
      <c r="D30" s="16">
        <v>42027</v>
      </c>
      <c r="E30" s="14" t="s">
        <v>430</v>
      </c>
      <c r="F30" s="14">
        <v>5</v>
      </c>
      <c r="G30" s="14">
        <v>2</v>
      </c>
      <c r="H30" s="14">
        <v>60</v>
      </c>
      <c r="I30" s="14">
        <v>1</v>
      </c>
      <c r="J30" s="14">
        <v>63</v>
      </c>
      <c r="K30" s="17">
        <f t="shared" si="1"/>
        <v>68</v>
      </c>
    </row>
    <row r="31" spans="1:11" x14ac:dyDescent="0.25">
      <c r="A31" s="14" t="s">
        <v>1059</v>
      </c>
      <c r="B31" s="14" t="s">
        <v>24</v>
      </c>
      <c r="C31" s="16">
        <v>42090</v>
      </c>
      <c r="D31" s="16">
        <v>42087</v>
      </c>
      <c r="E31" s="14" t="s">
        <v>430</v>
      </c>
      <c r="F31" s="14">
        <v>3</v>
      </c>
      <c r="G31" s="14">
        <v>13</v>
      </c>
      <c r="H31" s="14">
        <v>28</v>
      </c>
      <c r="I31" s="14">
        <v>4</v>
      </c>
      <c r="J31" s="14">
        <v>45</v>
      </c>
      <c r="K31" s="17">
        <f t="shared" si="1"/>
        <v>48</v>
      </c>
    </row>
    <row r="32" spans="1:11" x14ac:dyDescent="0.25">
      <c r="A32" s="14" t="s">
        <v>1060</v>
      </c>
      <c r="B32" s="14" t="s">
        <v>24</v>
      </c>
      <c r="C32" s="16">
        <v>42194</v>
      </c>
      <c r="D32" s="16">
        <v>42188</v>
      </c>
      <c r="E32" s="14" t="s">
        <v>1032</v>
      </c>
      <c r="F32" s="14">
        <v>6</v>
      </c>
      <c r="G32" s="14">
        <v>5</v>
      </c>
      <c r="H32" s="14">
        <v>61</v>
      </c>
      <c r="I32" s="14">
        <v>4</v>
      </c>
      <c r="J32" s="14">
        <v>70</v>
      </c>
      <c r="K32" s="17">
        <f>SUM(F32:I32)</f>
        <v>76</v>
      </c>
    </row>
    <row r="33" spans="1:11" x14ac:dyDescent="0.25">
      <c r="A33" s="14" t="s">
        <v>1061</v>
      </c>
      <c r="B33" s="14" t="s">
        <v>24</v>
      </c>
      <c r="C33" s="16">
        <v>42107</v>
      </c>
      <c r="D33" s="16">
        <v>42102</v>
      </c>
      <c r="E33" s="14" t="s">
        <v>430</v>
      </c>
      <c r="F33" s="14">
        <v>5</v>
      </c>
      <c r="G33" s="14">
        <v>17</v>
      </c>
      <c r="H33" s="14">
        <v>73</v>
      </c>
      <c r="I33" s="14">
        <v>2</v>
      </c>
      <c r="J33" s="14">
        <v>92</v>
      </c>
      <c r="K33" s="17">
        <f t="shared" si="1"/>
        <v>97</v>
      </c>
    </row>
    <row r="34" spans="1:11" x14ac:dyDescent="0.25">
      <c r="A34" s="14" t="s">
        <v>1062</v>
      </c>
      <c r="B34" s="14" t="s">
        <v>24</v>
      </c>
      <c r="C34" s="16">
        <v>42114</v>
      </c>
      <c r="D34" s="16">
        <v>42108</v>
      </c>
      <c r="E34" s="14" t="s">
        <v>430</v>
      </c>
      <c r="F34" s="14">
        <v>6</v>
      </c>
      <c r="G34" s="14">
        <v>0</v>
      </c>
      <c r="H34" s="14">
        <v>37</v>
      </c>
      <c r="I34" s="14">
        <v>0</v>
      </c>
      <c r="J34" s="14">
        <v>37</v>
      </c>
      <c r="K34" s="17">
        <f t="shared" si="1"/>
        <v>43</v>
      </c>
    </row>
    <row r="35" spans="1:11" x14ac:dyDescent="0.25">
      <c r="A35" s="14" t="s">
        <v>1063</v>
      </c>
      <c r="B35" s="14" t="s">
        <v>24</v>
      </c>
      <c r="C35" s="16">
        <v>42132</v>
      </c>
      <c r="D35" s="16">
        <v>42122</v>
      </c>
      <c r="E35" s="14" t="s">
        <v>430</v>
      </c>
      <c r="F35" s="14">
        <v>10</v>
      </c>
      <c r="G35" s="14">
        <v>13</v>
      </c>
      <c r="H35" s="14">
        <v>104</v>
      </c>
      <c r="I35" s="14">
        <v>13</v>
      </c>
      <c r="J35" s="14">
        <v>130</v>
      </c>
      <c r="K35" s="17">
        <f t="shared" si="1"/>
        <v>140</v>
      </c>
    </row>
    <row r="36" spans="1:11" x14ac:dyDescent="0.25">
      <c r="A36" s="14" t="s">
        <v>1064</v>
      </c>
      <c r="B36" s="14" t="s">
        <v>24</v>
      </c>
      <c r="C36" s="16">
        <v>42044</v>
      </c>
      <c r="D36" s="16">
        <v>41949</v>
      </c>
      <c r="E36" s="14" t="s">
        <v>1032</v>
      </c>
      <c r="F36" s="14">
        <v>95</v>
      </c>
      <c r="G36" s="14">
        <v>0</v>
      </c>
      <c r="H36" s="14">
        <v>87</v>
      </c>
      <c r="I36" s="14">
        <v>7</v>
      </c>
      <c r="J36" s="14">
        <v>94</v>
      </c>
      <c r="K36" s="17">
        <f t="shared" si="1"/>
        <v>189</v>
      </c>
    </row>
    <row r="37" spans="1:11" x14ac:dyDescent="0.25">
      <c r="A37" s="14" t="s">
        <v>1065</v>
      </c>
      <c r="B37" s="14" t="s">
        <v>24</v>
      </c>
      <c r="C37" s="16">
        <v>42013</v>
      </c>
      <c r="D37" s="16">
        <v>41961</v>
      </c>
      <c r="E37" s="14" t="s">
        <v>1032</v>
      </c>
      <c r="F37" s="14">
        <v>52</v>
      </c>
      <c r="G37" s="14">
        <v>0</v>
      </c>
      <c r="H37" s="14">
        <v>49</v>
      </c>
      <c r="I37" s="14">
        <v>6</v>
      </c>
      <c r="J37" s="14">
        <v>55</v>
      </c>
      <c r="K37" s="17">
        <f t="shared" si="1"/>
        <v>107</v>
      </c>
    </row>
    <row r="38" spans="1:11" x14ac:dyDescent="0.25">
      <c r="A38" s="14" t="s">
        <v>1066</v>
      </c>
      <c r="B38" s="14" t="s">
        <v>24</v>
      </c>
      <c r="C38" s="16">
        <v>42327</v>
      </c>
      <c r="D38" s="16">
        <v>42320</v>
      </c>
      <c r="E38" s="14" t="s">
        <v>430</v>
      </c>
      <c r="F38" s="14">
        <v>7</v>
      </c>
      <c r="G38" s="14">
        <v>0</v>
      </c>
      <c r="H38" s="14">
        <v>21</v>
      </c>
      <c r="I38" s="14">
        <v>11</v>
      </c>
      <c r="J38" s="14">
        <v>32</v>
      </c>
      <c r="K38" s="17">
        <f t="shared" si="1"/>
        <v>39</v>
      </c>
    </row>
    <row r="39" spans="1:11" x14ac:dyDescent="0.25">
      <c r="A39" s="14" t="s">
        <v>1067</v>
      </c>
      <c r="B39" s="14" t="s">
        <v>1005</v>
      </c>
      <c r="C39" s="16">
        <v>42067</v>
      </c>
      <c r="D39" s="16">
        <v>41863</v>
      </c>
      <c r="E39" s="14" t="s">
        <v>1032</v>
      </c>
      <c r="F39" s="14">
        <v>204</v>
      </c>
      <c r="G39" s="14">
        <v>9</v>
      </c>
      <c r="H39" s="14">
        <v>23</v>
      </c>
      <c r="I39" s="14">
        <v>4</v>
      </c>
      <c r="J39" s="14">
        <v>36</v>
      </c>
      <c r="K39" s="17">
        <f t="shared" si="1"/>
        <v>240</v>
      </c>
    </row>
    <row r="40" spans="1:11" x14ac:dyDescent="0.25">
      <c r="A40" s="14" t="s">
        <v>1068</v>
      </c>
      <c r="B40" s="14" t="s">
        <v>1005</v>
      </c>
      <c r="C40" s="16">
        <v>42026</v>
      </c>
      <c r="D40" s="16">
        <v>41926</v>
      </c>
      <c r="E40" s="14" t="s">
        <v>14</v>
      </c>
      <c r="F40" s="14">
        <v>100</v>
      </c>
      <c r="G40" s="14">
        <v>11</v>
      </c>
      <c r="H40" s="14">
        <v>71</v>
      </c>
      <c r="I40" s="14">
        <v>2</v>
      </c>
      <c r="J40" s="14">
        <v>84</v>
      </c>
      <c r="K40" s="17">
        <f>SUM(F40:I40)</f>
        <v>184</v>
      </c>
    </row>
    <row r="41" spans="1:11" x14ac:dyDescent="0.25">
      <c r="A41" s="14" t="s">
        <v>1069</v>
      </c>
      <c r="B41" s="14" t="s">
        <v>1005</v>
      </c>
      <c r="C41" s="16">
        <v>42093</v>
      </c>
      <c r="D41" s="16">
        <v>41926</v>
      </c>
      <c r="E41" s="14" t="s">
        <v>1032</v>
      </c>
      <c r="F41" s="14">
        <v>167</v>
      </c>
      <c r="G41" s="14">
        <v>0</v>
      </c>
      <c r="H41" s="14">
        <v>56</v>
      </c>
      <c r="I41" s="14">
        <v>1</v>
      </c>
      <c r="J41" s="14">
        <v>57</v>
      </c>
      <c r="K41" s="17">
        <f t="shared" si="1"/>
        <v>224</v>
      </c>
    </row>
    <row r="42" spans="1:11" x14ac:dyDescent="0.25">
      <c r="A42" s="14" t="s">
        <v>1070</v>
      </c>
      <c r="B42" s="14" t="s">
        <v>1002</v>
      </c>
      <c r="C42" s="16">
        <v>42174</v>
      </c>
      <c r="D42" s="16">
        <v>42166</v>
      </c>
      <c r="E42" s="14" t="s">
        <v>430</v>
      </c>
      <c r="F42" s="14">
        <v>8</v>
      </c>
      <c r="G42" s="14">
        <v>0</v>
      </c>
      <c r="H42" s="14">
        <v>21</v>
      </c>
      <c r="I42" s="14">
        <v>7</v>
      </c>
      <c r="J42" s="14">
        <v>28</v>
      </c>
      <c r="K42" s="17">
        <f>SUM(F42:I42)</f>
        <v>36</v>
      </c>
    </row>
    <row r="43" spans="1:11" x14ac:dyDescent="0.25">
      <c r="A43" s="14" t="s">
        <v>1071</v>
      </c>
      <c r="B43" s="14" t="s">
        <v>1002</v>
      </c>
      <c r="C43" s="16">
        <v>42039</v>
      </c>
      <c r="D43" s="16">
        <v>41898</v>
      </c>
      <c r="E43" s="14" t="s">
        <v>1032</v>
      </c>
      <c r="F43" s="14">
        <f>C43-D43</f>
        <v>141</v>
      </c>
      <c r="G43" s="14">
        <v>8</v>
      </c>
      <c r="H43" s="14">
        <v>120</v>
      </c>
      <c r="I43" s="14">
        <v>17</v>
      </c>
      <c r="J43" s="14">
        <v>145</v>
      </c>
      <c r="K43" s="17">
        <f t="shared" si="1"/>
        <v>286</v>
      </c>
    </row>
    <row r="44" spans="1:11" x14ac:dyDescent="0.25">
      <c r="A44" s="14" t="s">
        <v>1072</v>
      </c>
      <c r="B44" s="14" t="s">
        <v>1001</v>
      </c>
      <c r="C44" s="16">
        <v>42145</v>
      </c>
      <c r="D44" s="16">
        <v>42108</v>
      </c>
      <c r="E44" s="14" t="s">
        <v>1073</v>
      </c>
      <c r="F44" s="14">
        <v>37</v>
      </c>
      <c r="G44" s="14">
        <v>4</v>
      </c>
      <c r="H44" s="14">
        <v>38</v>
      </c>
      <c r="I44" s="14">
        <v>15</v>
      </c>
      <c r="J44" s="14">
        <v>57</v>
      </c>
      <c r="K44" s="17">
        <f t="shared" si="1"/>
        <v>94</v>
      </c>
    </row>
    <row r="45" spans="1:11" x14ac:dyDescent="0.25">
      <c r="A45" s="14" t="s">
        <v>1074</v>
      </c>
      <c r="B45" s="14" t="s">
        <v>1001</v>
      </c>
      <c r="C45" s="16">
        <v>42174</v>
      </c>
      <c r="D45" s="16">
        <v>42172</v>
      </c>
      <c r="E45" s="14" t="s">
        <v>430</v>
      </c>
      <c r="F45" s="14">
        <v>2</v>
      </c>
      <c r="G45" s="14">
        <v>0</v>
      </c>
      <c r="H45" s="14">
        <v>34</v>
      </c>
      <c r="I45" s="14">
        <v>39</v>
      </c>
      <c r="J45" s="14">
        <v>73</v>
      </c>
      <c r="K45" s="17">
        <f t="shared" si="1"/>
        <v>75</v>
      </c>
    </row>
    <row r="46" spans="1:11" x14ac:dyDescent="0.25">
      <c r="A46" s="14" t="s">
        <v>1075</v>
      </c>
      <c r="B46" s="14" t="s">
        <v>1001</v>
      </c>
      <c r="C46" s="16">
        <v>42262</v>
      </c>
      <c r="D46" s="16">
        <v>42262</v>
      </c>
      <c r="E46" s="14" t="s">
        <v>1032</v>
      </c>
      <c r="F46" s="14">
        <v>0</v>
      </c>
      <c r="G46" s="14">
        <v>1</v>
      </c>
      <c r="H46" s="14">
        <v>25</v>
      </c>
      <c r="I46" s="14">
        <v>12</v>
      </c>
      <c r="J46" s="14">
        <v>38</v>
      </c>
      <c r="K46" s="17">
        <f t="shared" si="1"/>
        <v>38</v>
      </c>
    </row>
    <row r="47" spans="1:11" x14ac:dyDescent="0.25">
      <c r="A47" s="14" t="s">
        <v>1076</v>
      </c>
      <c r="B47" s="14" t="s">
        <v>1001</v>
      </c>
      <c r="C47" s="16">
        <v>42010</v>
      </c>
      <c r="D47" s="16">
        <v>41946</v>
      </c>
      <c r="E47" s="14" t="s">
        <v>14</v>
      </c>
      <c r="F47" s="14">
        <v>64</v>
      </c>
      <c r="G47" s="14">
        <v>17</v>
      </c>
      <c r="H47" s="14">
        <v>20</v>
      </c>
      <c r="I47" s="14">
        <v>21</v>
      </c>
      <c r="J47" s="14">
        <v>58</v>
      </c>
      <c r="K47" s="17">
        <f t="shared" si="1"/>
        <v>122</v>
      </c>
    </row>
    <row r="48" spans="1:11" x14ac:dyDescent="0.25">
      <c r="A48" s="14" t="s">
        <v>1077</v>
      </c>
      <c r="B48" s="14" t="s">
        <v>1004</v>
      </c>
      <c r="C48" s="16">
        <v>42122</v>
      </c>
      <c r="D48" s="16">
        <v>42109</v>
      </c>
      <c r="E48" s="14" t="s">
        <v>430</v>
      </c>
      <c r="F48" s="14">
        <v>13</v>
      </c>
      <c r="G48" s="14">
        <v>2</v>
      </c>
      <c r="H48" s="14">
        <v>49</v>
      </c>
      <c r="I48" s="14">
        <v>4</v>
      </c>
      <c r="J48" s="14">
        <v>55</v>
      </c>
      <c r="K48" s="17">
        <f t="shared" si="1"/>
        <v>68</v>
      </c>
    </row>
    <row r="49" spans="1:11" x14ac:dyDescent="0.25">
      <c r="A49" s="14" t="s">
        <v>1078</v>
      </c>
      <c r="B49" s="14" t="s">
        <v>1004</v>
      </c>
      <c r="C49" s="16">
        <v>42282</v>
      </c>
      <c r="D49" s="16">
        <v>42234</v>
      </c>
      <c r="E49" s="14" t="s">
        <v>14</v>
      </c>
      <c r="F49" s="14">
        <v>48</v>
      </c>
      <c r="G49" s="14">
        <v>1</v>
      </c>
      <c r="H49" s="14">
        <v>62</v>
      </c>
      <c r="I49" s="14">
        <v>1</v>
      </c>
      <c r="J49" s="14">
        <v>64</v>
      </c>
      <c r="K49" s="17">
        <f t="shared" si="1"/>
        <v>112</v>
      </c>
    </row>
    <row r="50" spans="1:11" x14ac:dyDescent="0.25">
      <c r="A50" s="14" t="s">
        <v>1079</v>
      </c>
      <c r="B50" s="14" t="s">
        <v>1004</v>
      </c>
      <c r="C50" s="16">
        <v>42087</v>
      </c>
      <c r="D50" s="16">
        <v>41932</v>
      </c>
      <c r="E50" s="14" t="s">
        <v>1032</v>
      </c>
      <c r="F50" s="14">
        <f>C50-D50</f>
        <v>155</v>
      </c>
      <c r="G50" s="14">
        <v>8</v>
      </c>
      <c r="H50" s="14">
        <v>36</v>
      </c>
      <c r="I50" s="14">
        <v>4</v>
      </c>
      <c r="J50" s="14">
        <v>48</v>
      </c>
      <c r="K50" s="17">
        <f>SUM(F50:I50)</f>
        <v>203</v>
      </c>
    </row>
    <row r="51" spans="1:11" x14ac:dyDescent="0.25">
      <c r="A51" s="14" t="s">
        <v>1080</v>
      </c>
      <c r="B51" s="14" t="s">
        <v>121</v>
      </c>
      <c r="C51" s="16">
        <v>42192</v>
      </c>
      <c r="D51" s="16">
        <v>42068</v>
      </c>
      <c r="E51" s="14" t="s">
        <v>1032</v>
      </c>
      <c r="F51" s="14">
        <v>124</v>
      </c>
      <c r="G51" s="14">
        <v>0</v>
      </c>
      <c r="H51" s="14">
        <v>48</v>
      </c>
      <c r="I51" s="14">
        <v>3</v>
      </c>
      <c r="J51" s="14">
        <v>51</v>
      </c>
      <c r="K51" s="17">
        <f t="shared" si="1"/>
        <v>175</v>
      </c>
    </row>
    <row r="52" spans="1:11" x14ac:dyDescent="0.25">
      <c r="A52" s="14" t="s">
        <v>1081</v>
      </c>
      <c r="B52" s="14" t="s">
        <v>121</v>
      </c>
      <c r="C52" s="16">
        <v>42332</v>
      </c>
      <c r="D52" s="16">
        <v>42284</v>
      </c>
      <c r="E52" s="14" t="s">
        <v>1032</v>
      </c>
      <c r="F52" s="14">
        <v>48</v>
      </c>
      <c r="G52" s="14">
        <v>0</v>
      </c>
      <c r="H52" s="14">
        <v>18</v>
      </c>
      <c r="I52" s="14">
        <v>4</v>
      </c>
      <c r="J52" s="14">
        <v>22</v>
      </c>
      <c r="K52" s="17">
        <f t="shared" si="1"/>
        <v>70</v>
      </c>
    </row>
    <row r="53" spans="1:11" x14ac:dyDescent="0.25">
      <c r="A53" s="14" t="s">
        <v>1082</v>
      </c>
      <c r="B53" s="14" t="s">
        <v>121</v>
      </c>
      <c r="C53" s="16">
        <v>42041</v>
      </c>
      <c r="D53" s="16">
        <v>41904</v>
      </c>
      <c r="E53" s="14" t="s">
        <v>1032</v>
      </c>
      <c r="F53" s="14">
        <v>137</v>
      </c>
      <c r="G53" s="14">
        <v>6</v>
      </c>
      <c r="H53" s="14">
        <v>41</v>
      </c>
      <c r="I53" s="14">
        <v>1</v>
      </c>
      <c r="J53" s="14">
        <v>48</v>
      </c>
      <c r="K53" s="17">
        <f t="shared" si="1"/>
        <v>185</v>
      </c>
    </row>
    <row r="54" spans="1:11" x14ac:dyDescent="0.25">
      <c r="A54" s="14" t="s">
        <v>1083</v>
      </c>
      <c r="B54" s="14" t="s">
        <v>121</v>
      </c>
      <c r="C54" s="16">
        <v>42012</v>
      </c>
      <c r="D54" s="16">
        <v>41928</v>
      </c>
      <c r="E54" s="14" t="s">
        <v>1032</v>
      </c>
      <c r="F54" s="14">
        <v>84</v>
      </c>
      <c r="G54" s="14">
        <v>29</v>
      </c>
      <c r="H54" s="14">
        <v>34</v>
      </c>
      <c r="I54" s="14">
        <v>5</v>
      </c>
      <c r="J54" s="14">
        <v>68</v>
      </c>
      <c r="K54" s="17">
        <f t="shared" si="1"/>
        <v>152</v>
      </c>
    </row>
    <row r="55" spans="1:11" x14ac:dyDescent="0.25">
      <c r="A55" s="14" t="s">
        <v>1084</v>
      </c>
      <c r="B55" s="14" t="s">
        <v>121</v>
      </c>
      <c r="C55" s="16">
        <v>42088</v>
      </c>
      <c r="D55" s="16">
        <v>41941</v>
      </c>
      <c r="E55" s="14" t="s">
        <v>1032</v>
      </c>
      <c r="F55" s="14">
        <v>147</v>
      </c>
      <c r="G55" s="14">
        <v>12</v>
      </c>
      <c r="H55" s="14">
        <v>52</v>
      </c>
      <c r="I55" s="14">
        <v>36</v>
      </c>
      <c r="J55" s="14">
        <v>100</v>
      </c>
      <c r="K55" s="17">
        <f t="shared" si="1"/>
        <v>247</v>
      </c>
    </row>
    <row r="56" spans="1:11" x14ac:dyDescent="0.25">
      <c r="A56" s="14" t="s">
        <v>1085</v>
      </c>
      <c r="B56" s="14" t="s">
        <v>121</v>
      </c>
      <c r="C56" s="16">
        <v>42041</v>
      </c>
      <c r="D56" s="16">
        <v>41950</v>
      </c>
      <c r="E56" s="14" t="s">
        <v>1032</v>
      </c>
      <c r="F56" s="14">
        <v>91</v>
      </c>
      <c r="G56" s="14">
        <v>0</v>
      </c>
      <c r="H56" s="14">
        <v>116</v>
      </c>
      <c r="I56" s="14">
        <v>0</v>
      </c>
      <c r="J56" s="14">
        <v>116</v>
      </c>
      <c r="K56" s="17">
        <f t="shared" si="1"/>
        <v>207</v>
      </c>
    </row>
    <row r="57" spans="1:11" x14ac:dyDescent="0.25">
      <c r="A57" s="14" t="s">
        <v>1086</v>
      </c>
      <c r="B57" s="14" t="s">
        <v>121</v>
      </c>
      <c r="C57" s="16">
        <v>42087</v>
      </c>
      <c r="D57" s="16">
        <v>42082</v>
      </c>
      <c r="E57" s="14" t="s">
        <v>1032</v>
      </c>
      <c r="F57" s="14">
        <v>5</v>
      </c>
      <c r="G57" s="14">
        <v>6</v>
      </c>
      <c r="H57" s="14">
        <v>59</v>
      </c>
      <c r="I57" s="14">
        <v>36</v>
      </c>
      <c r="J57" s="14">
        <v>101</v>
      </c>
      <c r="K57" s="17">
        <f t="shared" si="1"/>
        <v>106</v>
      </c>
    </row>
    <row r="58" spans="1:11" x14ac:dyDescent="0.25">
      <c r="A58" s="14" t="s">
        <v>1087</v>
      </c>
      <c r="B58" s="14" t="s">
        <v>121</v>
      </c>
      <c r="C58" s="16">
        <v>42089</v>
      </c>
      <c r="D58" s="16">
        <v>41975</v>
      </c>
      <c r="E58" s="14" t="s">
        <v>14</v>
      </c>
      <c r="F58" s="14">
        <v>114</v>
      </c>
      <c r="G58" s="14">
        <v>7</v>
      </c>
      <c r="H58" s="14">
        <v>56</v>
      </c>
      <c r="I58" s="14">
        <v>36</v>
      </c>
      <c r="J58" s="14">
        <v>99</v>
      </c>
      <c r="K58" s="17">
        <f>SUM(F58:I58)</f>
        <v>213</v>
      </c>
    </row>
    <row r="59" spans="1:11" x14ac:dyDescent="0.25">
      <c r="A59" s="14" t="s">
        <v>1088</v>
      </c>
      <c r="B59" s="14" t="s">
        <v>174</v>
      </c>
      <c r="C59" s="16">
        <v>42110</v>
      </c>
      <c r="D59" s="16">
        <v>42039</v>
      </c>
      <c r="E59" s="14" t="s">
        <v>430</v>
      </c>
      <c r="F59" s="14">
        <v>71</v>
      </c>
      <c r="G59" s="14">
        <v>6</v>
      </c>
      <c r="H59" s="14">
        <v>55</v>
      </c>
      <c r="I59" s="14">
        <v>3</v>
      </c>
      <c r="J59" s="14">
        <v>64</v>
      </c>
      <c r="K59" s="17">
        <f t="shared" si="1"/>
        <v>135</v>
      </c>
    </row>
    <row r="60" spans="1:11" x14ac:dyDescent="0.25">
      <c r="A60" s="14" t="s">
        <v>1089</v>
      </c>
      <c r="B60" s="14" t="s">
        <v>174</v>
      </c>
      <c r="C60" s="16">
        <v>42255</v>
      </c>
      <c r="D60" s="16">
        <v>42082</v>
      </c>
      <c r="E60" s="14" t="s">
        <v>430</v>
      </c>
      <c r="F60" s="14">
        <v>173</v>
      </c>
      <c r="G60" s="14">
        <v>0</v>
      </c>
      <c r="H60" s="14">
        <v>16</v>
      </c>
      <c r="I60" s="14">
        <v>8</v>
      </c>
      <c r="J60" s="14">
        <v>24</v>
      </c>
      <c r="K60" s="17">
        <f t="shared" si="1"/>
        <v>197</v>
      </c>
    </row>
    <row r="61" spans="1:11" x14ac:dyDescent="0.25">
      <c r="A61" s="14" t="s">
        <v>1090</v>
      </c>
      <c r="B61" s="14" t="s">
        <v>174</v>
      </c>
      <c r="C61" s="16">
        <v>42090</v>
      </c>
      <c r="D61" s="16">
        <v>42083</v>
      </c>
      <c r="E61" s="14" t="s">
        <v>430</v>
      </c>
      <c r="F61" s="14">
        <v>7</v>
      </c>
      <c r="G61" s="14">
        <v>0</v>
      </c>
      <c r="H61" s="14">
        <v>9</v>
      </c>
      <c r="I61" s="14">
        <v>1</v>
      </c>
      <c r="J61" s="14">
        <v>10</v>
      </c>
      <c r="K61" s="17">
        <f t="shared" si="1"/>
        <v>17</v>
      </c>
    </row>
    <row r="62" spans="1:11" x14ac:dyDescent="0.25">
      <c r="A62" s="14" t="s">
        <v>1091</v>
      </c>
      <c r="B62" s="14" t="s">
        <v>174</v>
      </c>
      <c r="C62" s="16">
        <v>42186</v>
      </c>
      <c r="D62" s="16">
        <v>42083</v>
      </c>
      <c r="E62" s="14" t="s">
        <v>430</v>
      </c>
      <c r="F62" s="14">
        <v>103</v>
      </c>
      <c r="G62" s="14">
        <v>0</v>
      </c>
      <c r="H62" s="14">
        <v>18</v>
      </c>
      <c r="I62" s="14">
        <v>1</v>
      </c>
      <c r="J62" s="14">
        <v>19</v>
      </c>
      <c r="K62" s="17">
        <f t="shared" si="1"/>
        <v>122</v>
      </c>
    </row>
    <row r="63" spans="1:11" x14ac:dyDescent="0.25">
      <c r="A63" s="14" t="s">
        <v>1092</v>
      </c>
      <c r="B63" s="14" t="s">
        <v>174</v>
      </c>
      <c r="C63" s="16">
        <v>42290</v>
      </c>
      <c r="D63" s="16">
        <v>42083</v>
      </c>
      <c r="E63" s="14" t="s">
        <v>430</v>
      </c>
      <c r="F63" s="14">
        <v>207</v>
      </c>
      <c r="G63" s="14">
        <v>0</v>
      </c>
      <c r="H63" s="14">
        <v>11</v>
      </c>
      <c r="I63" s="14">
        <v>2</v>
      </c>
      <c r="J63" s="14">
        <v>13</v>
      </c>
      <c r="K63" s="17">
        <f t="shared" si="1"/>
        <v>220</v>
      </c>
    </row>
    <row r="64" spans="1:11" x14ac:dyDescent="0.25">
      <c r="A64" s="14" t="s">
        <v>1093</v>
      </c>
      <c r="B64" s="14" t="s">
        <v>174</v>
      </c>
      <c r="C64" s="16">
        <v>42244</v>
      </c>
      <c r="D64" s="16">
        <v>42200</v>
      </c>
      <c r="E64" s="14" t="s">
        <v>430</v>
      </c>
      <c r="F64" s="14">
        <v>44</v>
      </c>
      <c r="G64" s="14">
        <v>6</v>
      </c>
      <c r="H64" s="14">
        <v>41</v>
      </c>
      <c r="I64" s="14">
        <v>1</v>
      </c>
      <c r="J64" s="14">
        <v>48</v>
      </c>
      <c r="K64" s="17">
        <f t="shared" si="1"/>
        <v>92</v>
      </c>
    </row>
    <row r="65" spans="1:11" x14ac:dyDescent="0.25">
      <c r="A65" s="14" t="s">
        <v>1094</v>
      </c>
      <c r="B65" s="14" t="s">
        <v>174</v>
      </c>
      <c r="C65" s="16">
        <v>42039</v>
      </c>
      <c r="D65" s="16">
        <v>41876</v>
      </c>
      <c r="E65" s="14" t="s">
        <v>430</v>
      </c>
      <c r="F65" s="14">
        <f>C65-D65</f>
        <v>163</v>
      </c>
      <c r="G65" s="14">
        <v>2</v>
      </c>
      <c r="H65" s="14">
        <v>47</v>
      </c>
      <c r="I65" s="14">
        <v>2</v>
      </c>
      <c r="J65" s="14">
        <v>51</v>
      </c>
      <c r="K65" s="17">
        <f t="shared" si="1"/>
        <v>214</v>
      </c>
    </row>
    <row r="66" spans="1:11" x14ac:dyDescent="0.25">
      <c r="A66" s="14" t="s">
        <v>1095</v>
      </c>
      <c r="B66" s="14" t="s">
        <v>174</v>
      </c>
      <c r="C66" s="16">
        <v>42066</v>
      </c>
      <c r="D66" s="16">
        <v>41879</v>
      </c>
      <c r="E66" s="14" t="s">
        <v>1032</v>
      </c>
      <c r="F66" s="14">
        <v>187</v>
      </c>
      <c r="G66" s="14">
        <v>0</v>
      </c>
      <c r="H66" s="14">
        <v>215</v>
      </c>
      <c r="I66" s="14">
        <v>12</v>
      </c>
      <c r="J66" s="14">
        <v>227</v>
      </c>
      <c r="K66" s="17">
        <f>SUM(F66:I66)</f>
        <v>414</v>
      </c>
    </row>
    <row r="67" spans="1:11" x14ac:dyDescent="0.25">
      <c r="A67" s="14" t="s">
        <v>1096</v>
      </c>
      <c r="B67" s="14" t="s">
        <v>174</v>
      </c>
      <c r="C67" s="16">
        <v>42170</v>
      </c>
      <c r="D67" s="16">
        <v>41879</v>
      </c>
      <c r="E67" s="14" t="s">
        <v>1032</v>
      </c>
      <c r="F67" s="14">
        <v>291</v>
      </c>
      <c r="G67" s="14">
        <v>0</v>
      </c>
      <c r="H67" s="14">
        <v>24</v>
      </c>
      <c r="I67" s="14">
        <v>6</v>
      </c>
      <c r="J67" s="14">
        <v>30</v>
      </c>
      <c r="K67" s="17">
        <f t="shared" si="1"/>
        <v>321</v>
      </c>
    </row>
    <row r="68" spans="1:11" x14ac:dyDescent="0.25">
      <c r="A68" s="14" t="s">
        <v>1097</v>
      </c>
      <c r="B68" s="14" t="s">
        <v>174</v>
      </c>
      <c r="C68" s="16">
        <v>42129</v>
      </c>
      <c r="D68" s="16">
        <v>41898</v>
      </c>
      <c r="E68" s="14" t="s">
        <v>1073</v>
      </c>
      <c r="F68" s="14">
        <v>231</v>
      </c>
      <c r="G68" s="14">
        <v>16</v>
      </c>
      <c r="H68" s="14">
        <v>26</v>
      </c>
      <c r="I68" s="14">
        <v>1</v>
      </c>
      <c r="J68" s="14">
        <v>43</v>
      </c>
      <c r="K68" s="17">
        <f t="shared" ref="K68:K72" si="2">SUM(F68:I68)</f>
        <v>274</v>
      </c>
    </row>
    <row r="69" spans="1:11" x14ac:dyDescent="0.25">
      <c r="A69" s="14" t="s">
        <v>1098</v>
      </c>
      <c r="B69" s="14" t="s">
        <v>174</v>
      </c>
      <c r="C69" s="16">
        <v>42150</v>
      </c>
      <c r="D69" s="16">
        <v>41915</v>
      </c>
      <c r="E69" s="14" t="s">
        <v>1032</v>
      </c>
      <c r="F69" s="14">
        <v>235</v>
      </c>
      <c r="G69" s="14">
        <v>0</v>
      </c>
      <c r="H69" s="14">
        <v>16</v>
      </c>
      <c r="I69" s="14">
        <v>0</v>
      </c>
      <c r="J69" s="14">
        <v>16</v>
      </c>
      <c r="K69" s="17">
        <f t="shared" si="2"/>
        <v>251</v>
      </c>
    </row>
    <row r="70" spans="1:11" x14ac:dyDescent="0.25">
      <c r="A70" s="14" t="s">
        <v>1099</v>
      </c>
      <c r="B70" s="14" t="s">
        <v>174</v>
      </c>
      <c r="C70" s="16">
        <v>42153</v>
      </c>
      <c r="D70" s="16">
        <v>41915</v>
      </c>
      <c r="E70" s="14" t="s">
        <v>1073</v>
      </c>
      <c r="F70" s="14">
        <v>238</v>
      </c>
      <c r="G70" s="14">
        <v>31</v>
      </c>
      <c r="H70" s="14">
        <v>39</v>
      </c>
      <c r="I70" s="14">
        <v>12</v>
      </c>
      <c r="J70" s="14">
        <v>82</v>
      </c>
      <c r="K70" s="17">
        <f t="shared" si="2"/>
        <v>320</v>
      </c>
    </row>
    <row r="71" spans="1:11" x14ac:dyDescent="0.25">
      <c r="A71" s="14" t="s">
        <v>1100</v>
      </c>
      <c r="B71" s="14" t="s">
        <v>174</v>
      </c>
      <c r="C71" s="16">
        <v>42111</v>
      </c>
      <c r="D71" s="16">
        <v>41977</v>
      </c>
      <c r="E71" s="14" t="s">
        <v>430</v>
      </c>
      <c r="F71" s="14">
        <v>134</v>
      </c>
      <c r="G71" s="14">
        <v>0</v>
      </c>
      <c r="H71" s="14">
        <v>21</v>
      </c>
      <c r="I71" s="14">
        <v>3</v>
      </c>
      <c r="J71" s="14">
        <v>24</v>
      </c>
      <c r="K71" s="17">
        <f t="shared" si="2"/>
        <v>158</v>
      </c>
    </row>
    <row r="72" spans="1:11" x14ac:dyDescent="0.25">
      <c r="A72" s="14" t="s">
        <v>1101</v>
      </c>
      <c r="B72" s="14" t="s">
        <v>43</v>
      </c>
      <c r="C72" s="16">
        <v>42062</v>
      </c>
      <c r="D72" s="16">
        <v>42058</v>
      </c>
      <c r="E72" s="14" t="s">
        <v>430</v>
      </c>
      <c r="F72" s="14">
        <v>4</v>
      </c>
      <c r="G72" s="14">
        <v>0</v>
      </c>
      <c r="H72" s="14">
        <v>24</v>
      </c>
      <c r="I72" s="14">
        <v>1</v>
      </c>
      <c r="J72" s="14">
        <v>25</v>
      </c>
      <c r="K72" s="17">
        <f t="shared" si="2"/>
        <v>29</v>
      </c>
    </row>
    <row r="73" spans="1:11" x14ac:dyDescent="0.25">
      <c r="A73" s="14" t="s">
        <v>1102</v>
      </c>
      <c r="B73" s="14" t="s">
        <v>43</v>
      </c>
      <c r="C73" s="16">
        <v>42181</v>
      </c>
      <c r="D73" s="16">
        <v>42178</v>
      </c>
      <c r="E73" s="14" t="s">
        <v>430</v>
      </c>
      <c r="F73" s="14">
        <v>3</v>
      </c>
      <c r="G73" s="14">
        <v>0</v>
      </c>
      <c r="H73" s="14">
        <v>92</v>
      </c>
      <c r="I73" s="14">
        <v>4</v>
      </c>
      <c r="J73" s="14">
        <v>96</v>
      </c>
      <c r="K73" s="17">
        <f>SUM(F73:I73)</f>
        <v>99</v>
      </c>
    </row>
    <row r="74" spans="1:11" x14ac:dyDescent="0.25">
      <c r="A74" s="98" t="s">
        <v>674</v>
      </c>
      <c r="B74" s="92">
        <v>221</v>
      </c>
      <c r="C74" s="93"/>
      <c r="D74" s="93"/>
      <c r="E74" s="93"/>
      <c r="F74" s="93"/>
      <c r="G74" s="93"/>
      <c r="H74" s="93"/>
      <c r="I74" s="93" t="s">
        <v>1103</v>
      </c>
      <c r="J74" s="104">
        <f>AVERAGE(J3:J73)</f>
        <v>55.774647887323944</v>
      </c>
      <c r="K74" s="104">
        <f>AVERAGE(K3:K73)</f>
        <v>135.88732394366198</v>
      </c>
    </row>
  </sheetData>
  <autoFilter ref="A2:K74"/>
  <mergeCells count="1">
    <mergeCell ref="A1:K1"/>
  </mergeCells>
  <pageMargins left="0.511811024" right="0.511811024" top="0.78740157499999996" bottom="0.78740157499999996" header="0.31496062000000002" footer="0.31496062000000002"/>
  <ignoredErrors>
    <ignoredError sqref="K3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F24" sqref="F24"/>
    </sheetView>
  </sheetViews>
  <sheetFormatPr defaultRowHeight="15" x14ac:dyDescent="0.25"/>
  <cols>
    <col min="1" max="1" width="20.85546875" style="1" bestFit="1" customWidth="1"/>
    <col min="2" max="2" width="28.42578125" style="1" customWidth="1"/>
    <col min="3" max="3" width="12.7109375" style="1" bestFit="1" customWidth="1"/>
    <col min="4" max="4" width="16.42578125" style="1" customWidth="1"/>
    <col min="5" max="5" width="14.140625" style="1" customWidth="1"/>
    <col min="6" max="6" width="22" style="1" customWidth="1"/>
    <col min="7" max="7" width="13.42578125" style="1" customWidth="1"/>
    <col min="8" max="8" width="17.42578125" style="1" customWidth="1"/>
    <col min="9" max="9" width="20.42578125" style="1" customWidth="1"/>
    <col min="10" max="10" width="12.140625" style="1" customWidth="1"/>
    <col min="11" max="11" width="13.42578125" style="1" customWidth="1"/>
    <col min="12" max="16384" width="9.140625" style="1"/>
  </cols>
  <sheetData>
    <row r="1" spans="1:11" ht="30" x14ac:dyDescent="0.25">
      <c r="A1" s="20" t="s">
        <v>935</v>
      </c>
      <c r="B1" s="20" t="s">
        <v>934</v>
      </c>
      <c r="C1" s="20" t="s">
        <v>933</v>
      </c>
      <c r="D1" s="20" t="s">
        <v>932</v>
      </c>
      <c r="E1" s="20" t="s">
        <v>931</v>
      </c>
      <c r="F1" s="20" t="s">
        <v>936</v>
      </c>
      <c r="G1" s="20" t="s">
        <v>940</v>
      </c>
      <c r="H1" s="20" t="s">
        <v>930</v>
      </c>
      <c r="I1" s="20" t="s">
        <v>938</v>
      </c>
      <c r="J1" s="20" t="s">
        <v>929</v>
      </c>
      <c r="K1" s="20" t="s">
        <v>928</v>
      </c>
    </row>
    <row r="2" spans="1:11" ht="30" x14ac:dyDescent="0.25">
      <c r="A2" s="14" t="s">
        <v>939</v>
      </c>
      <c r="B2" s="14" t="s">
        <v>569</v>
      </c>
      <c r="C2" s="16">
        <v>42291</v>
      </c>
      <c r="D2" s="16">
        <v>42276</v>
      </c>
      <c r="E2" s="14" t="s">
        <v>671</v>
      </c>
      <c r="F2" s="14">
        <v>15</v>
      </c>
      <c r="G2" s="14">
        <v>1</v>
      </c>
      <c r="H2" s="14">
        <v>0</v>
      </c>
      <c r="I2" s="14">
        <v>0</v>
      </c>
      <c r="J2" s="14">
        <v>0</v>
      </c>
      <c r="K2" s="14">
        <v>0</v>
      </c>
    </row>
    <row r="3" spans="1:11" x14ac:dyDescent="0.25">
      <c r="A3" s="98" t="s">
        <v>674</v>
      </c>
      <c r="B3" s="98">
        <v>1</v>
      </c>
      <c r="C3" s="19"/>
      <c r="D3" s="19"/>
      <c r="E3" s="19"/>
      <c r="F3" s="19"/>
      <c r="G3" s="19"/>
      <c r="H3" s="19"/>
      <c r="I3" s="19"/>
      <c r="J3" s="19"/>
      <c r="K3" s="19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22</vt:i4>
      </vt:variant>
    </vt:vector>
  </HeadingPairs>
  <TitlesOfParts>
    <vt:vector size="22" baseType="lpstr">
      <vt:lpstr>Resumo das Operações</vt:lpstr>
      <vt:lpstr>Câmbios</vt:lpstr>
      <vt:lpstr>Liberados e Entregues</vt:lpstr>
      <vt:lpstr>Exportação</vt:lpstr>
      <vt:lpstr>TIPO - 03</vt:lpstr>
      <vt:lpstr>TIPO - 04</vt:lpstr>
      <vt:lpstr>Agente de Cargas</vt:lpstr>
      <vt:lpstr>Prazo Permanência</vt:lpstr>
      <vt:lpstr>CANCELADOS</vt:lpstr>
      <vt:lpstr>CECAL</vt:lpstr>
      <vt:lpstr>COC</vt:lpstr>
      <vt:lpstr>CpQAM</vt:lpstr>
      <vt:lpstr>CPqGM</vt:lpstr>
      <vt:lpstr>CPqRR</vt:lpstr>
      <vt:lpstr>ENSP</vt:lpstr>
      <vt:lpstr>ICC</vt:lpstr>
      <vt:lpstr>ICICT</vt:lpstr>
      <vt:lpstr>IFF</vt:lpstr>
      <vt:lpstr>ILMD</vt:lpstr>
      <vt:lpstr>INCQS</vt:lpstr>
      <vt:lpstr>IOC</vt:lpstr>
      <vt:lpstr>PRESIDÊNCIA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Maurício Sérgio Marnet de Oliveira</dc:creator>
  <cp:lastModifiedBy>Maurício Sérgio Marnet de Oliveira</cp:lastModifiedBy>
  <cp:lastPrinted>2016-01-11T18:38:04Z</cp:lastPrinted>
  <dcterms:created xsi:type="dcterms:W3CDTF">2016-01-04T11:05:23Z</dcterms:created>
  <dcterms:modified xsi:type="dcterms:W3CDTF">2016-01-14T12:48:51Z</dcterms:modified>
</cp:coreProperties>
</file>